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"/>
    </mc:Choice>
  </mc:AlternateContent>
  <bookViews>
    <workbookView xWindow="0" yWindow="0" windowWidth="24000" windowHeight="9630"/>
  </bookViews>
  <sheets>
    <sheet name="Все года" sheetId="1" r:id="rId1"/>
  </sheets>
  <definedNames>
    <definedName name="_xlnm.Print_Titles" localSheetId="0">'Все года'!$10:$10</definedName>
  </definedNames>
  <calcPr calcId="162913"/>
</workbook>
</file>

<file path=xl/calcChain.xml><?xml version="1.0" encoding="utf-8"?>
<calcChain xmlns="http://schemas.openxmlformats.org/spreadsheetml/2006/main">
  <c r="H414" i="1" l="1"/>
  <c r="H415" i="1"/>
  <c r="H416" i="1"/>
  <c r="H168" i="1" l="1"/>
  <c r="H167" i="1" s="1"/>
  <c r="H166" i="1" s="1"/>
  <c r="G167" i="1"/>
  <c r="G166" i="1" s="1"/>
  <c r="G34" i="1"/>
  <c r="H368" i="1" l="1"/>
  <c r="H367" i="1" s="1"/>
  <c r="G367" i="1"/>
  <c r="H365" i="1"/>
  <c r="G365" i="1"/>
  <c r="G364" i="1" s="1"/>
  <c r="G363" i="1" s="1"/>
  <c r="G362" i="1" s="1"/>
  <c r="G361" i="1" s="1"/>
  <c r="H366" i="1"/>
  <c r="K154" i="1"/>
  <c r="I154" i="1"/>
  <c r="I151" i="1"/>
  <c r="G150" i="1"/>
  <c r="G149" i="1" s="1"/>
  <c r="G148" i="1" s="1"/>
  <c r="G147" i="1" s="1"/>
  <c r="K156" i="1"/>
  <c r="I156" i="1"/>
  <c r="H157" i="1"/>
  <c r="H156" i="1"/>
  <c r="G156" i="1"/>
  <c r="H155" i="1"/>
  <c r="H154" i="1" s="1"/>
  <c r="G154" i="1"/>
  <c r="G45" i="1"/>
  <c r="G44" i="1" s="1"/>
  <c r="G43" i="1" s="1"/>
  <c r="G42" i="1" s="1"/>
  <c r="G41" i="1" s="1"/>
  <c r="J132" i="1"/>
  <c r="J131" i="1" s="1"/>
  <c r="J130" i="1" s="1"/>
  <c r="J129" i="1" s="1"/>
  <c r="I132" i="1"/>
  <c r="I131" i="1" s="1"/>
  <c r="I130" i="1" s="1"/>
  <c r="I129" i="1" s="1"/>
  <c r="J133" i="1"/>
  <c r="H49" i="1"/>
  <c r="H48" i="1" s="1"/>
  <c r="I48" i="1"/>
  <c r="G48" i="1"/>
  <c r="H40" i="1"/>
  <c r="H39" i="1" s="1"/>
  <c r="H38" i="1" s="1"/>
  <c r="H37" i="1" s="1"/>
  <c r="G39" i="1"/>
  <c r="G38" i="1" s="1"/>
  <c r="G37" i="1" s="1"/>
  <c r="H20" i="1"/>
  <c r="H19" i="1" s="1"/>
  <c r="G19" i="1"/>
  <c r="J18" i="1"/>
  <c r="H18" i="1"/>
  <c r="I150" i="1" l="1"/>
  <c r="I149" i="1" s="1"/>
  <c r="I148" i="1" s="1"/>
  <c r="I147" i="1" s="1"/>
  <c r="I128" i="1"/>
  <c r="I127" i="1"/>
  <c r="J127" i="1"/>
  <c r="J128" i="1"/>
  <c r="U211" i="1"/>
  <c r="T211" i="1"/>
  <c r="H255" i="1"/>
  <c r="G33" i="1" l="1"/>
  <c r="G32" i="1" s="1"/>
  <c r="G31" i="1" s="1"/>
  <c r="G30" i="1" s="1"/>
  <c r="G29" i="1" s="1"/>
  <c r="L70" i="1"/>
  <c r="L69" i="1" s="1"/>
  <c r="J70" i="1"/>
  <c r="J69" i="1" s="1"/>
  <c r="H70" i="1"/>
  <c r="H69" i="1" s="1"/>
  <c r="I69" i="1"/>
  <c r="K69" i="1"/>
  <c r="G69" i="1"/>
  <c r="G66" i="1" s="1"/>
  <c r="L377" i="1" l="1"/>
  <c r="G443" i="1"/>
  <c r="G442" i="1" s="1"/>
  <c r="G441" i="1" s="1"/>
  <c r="G440" i="1" s="1"/>
  <c r="H444" i="1"/>
  <c r="H443" i="1" s="1"/>
  <c r="H442" i="1" s="1"/>
  <c r="H441" i="1" s="1"/>
  <c r="H440" i="1" s="1"/>
  <c r="L434" i="1"/>
  <c r="L433" i="1" s="1"/>
  <c r="L432" i="1" s="1"/>
  <c r="I435" i="1"/>
  <c r="I434" i="1" s="1"/>
  <c r="I433" i="1" s="1"/>
  <c r="I432" i="1" s="1"/>
  <c r="J435" i="1"/>
  <c r="J434" i="1" s="1"/>
  <c r="J433" i="1" s="1"/>
  <c r="J432" i="1" s="1"/>
  <c r="K435" i="1"/>
  <c r="K434" i="1" s="1"/>
  <c r="K433" i="1" s="1"/>
  <c r="K432" i="1" s="1"/>
  <c r="L435" i="1"/>
  <c r="G435" i="1"/>
  <c r="G434" i="1" s="1"/>
  <c r="G433" i="1" s="1"/>
  <c r="G432" i="1" s="1"/>
  <c r="G419" i="1" s="1"/>
  <c r="H437" i="1"/>
  <c r="H436" i="1"/>
  <c r="H435" i="1" s="1"/>
  <c r="H434" i="1" s="1"/>
  <c r="H433" i="1" s="1"/>
  <c r="H432" i="1" s="1"/>
  <c r="G436" i="1"/>
  <c r="L412" i="1"/>
  <c r="K412" i="1"/>
  <c r="I412" i="1"/>
  <c r="H412" i="1"/>
  <c r="G412" i="1"/>
  <c r="G409" i="1" s="1"/>
  <c r="G408" i="1" s="1"/>
  <c r="G407" i="1" s="1"/>
  <c r="G406" i="1" s="1"/>
  <c r="L413" i="1"/>
  <c r="J413" i="1"/>
  <c r="J412" i="1" s="1"/>
  <c r="H413" i="1"/>
  <c r="G401" i="1"/>
  <c r="G400" i="1" s="1"/>
  <c r="G399" i="1" s="1"/>
  <c r="G398" i="1" s="1"/>
  <c r="G402" i="1"/>
  <c r="H403" i="1"/>
  <c r="H402" i="1" s="1"/>
  <c r="H328" i="1"/>
  <c r="H327" i="1" s="1"/>
  <c r="G354" i="1"/>
  <c r="G353" i="1" s="1"/>
  <c r="G352" i="1" s="1"/>
  <c r="G351" i="1" s="1"/>
  <c r="G350" i="1" s="1"/>
  <c r="G355" i="1"/>
  <c r="H356" i="1"/>
  <c r="H355" i="1" s="1"/>
  <c r="I348" i="1"/>
  <c r="G348" i="1"/>
  <c r="H349" i="1"/>
  <c r="H348" i="1" s="1"/>
  <c r="G345" i="1"/>
  <c r="G346" i="1"/>
  <c r="H347" i="1"/>
  <c r="H346" i="1" s="1"/>
  <c r="L339" i="1"/>
  <c r="J339" i="1"/>
  <c r="G338" i="1"/>
  <c r="G337" i="1" s="1"/>
  <c r="G343" i="1"/>
  <c r="H344" i="1"/>
  <c r="H343" i="1" s="1"/>
  <c r="H341" i="1"/>
  <c r="G341" i="1"/>
  <c r="H342" i="1"/>
  <c r="H340" i="1"/>
  <c r="L340" i="1"/>
  <c r="J340" i="1"/>
  <c r="H339" i="1"/>
  <c r="G332" i="1"/>
  <c r="G331" i="1" s="1"/>
  <c r="H333" i="1"/>
  <c r="H332" i="1" s="1"/>
  <c r="H331" i="1" s="1"/>
  <c r="I329" i="1"/>
  <c r="K329" i="1"/>
  <c r="G329" i="1"/>
  <c r="L330" i="1"/>
  <c r="L329" i="1" s="1"/>
  <c r="J330" i="1"/>
  <c r="J329" i="1" s="1"/>
  <c r="H330" i="1"/>
  <c r="H329" i="1" s="1"/>
  <c r="G327" i="1"/>
  <c r="H321" i="1"/>
  <c r="H320" i="1" s="1"/>
  <c r="H319" i="1" s="1"/>
  <c r="H318" i="1" s="1"/>
  <c r="H317" i="1" s="1"/>
  <c r="H316" i="1" s="1"/>
  <c r="K319" i="1"/>
  <c r="K318" i="1" s="1"/>
  <c r="K317" i="1" s="1"/>
  <c r="K316" i="1" s="1"/>
  <c r="I320" i="1"/>
  <c r="I319" i="1" s="1"/>
  <c r="I318" i="1" s="1"/>
  <c r="I317" i="1" s="1"/>
  <c r="I316" i="1" s="1"/>
  <c r="J320" i="1"/>
  <c r="J319" i="1" s="1"/>
  <c r="J318" i="1" s="1"/>
  <c r="J317" i="1" s="1"/>
  <c r="J316" i="1" s="1"/>
  <c r="K320" i="1"/>
  <c r="L320" i="1"/>
  <c r="L319" i="1" s="1"/>
  <c r="L318" i="1" s="1"/>
  <c r="L317" i="1" s="1"/>
  <c r="L316" i="1" s="1"/>
  <c r="G320" i="1"/>
  <c r="G319" i="1" s="1"/>
  <c r="G318" i="1" s="1"/>
  <c r="G317" i="1" s="1"/>
  <c r="G316" i="1" s="1"/>
  <c r="I314" i="1"/>
  <c r="I313" i="1" s="1"/>
  <c r="I312" i="1" s="1"/>
  <c r="I311" i="1" s="1"/>
  <c r="I310" i="1" s="1"/>
  <c r="J314" i="1"/>
  <c r="J313" i="1" s="1"/>
  <c r="J312" i="1" s="1"/>
  <c r="J311" i="1" s="1"/>
  <c r="J310" i="1" s="1"/>
  <c r="K314" i="1"/>
  <c r="K313" i="1" s="1"/>
  <c r="K312" i="1" s="1"/>
  <c r="K311" i="1" s="1"/>
  <c r="K310" i="1" s="1"/>
  <c r="L314" i="1"/>
  <c r="L313" i="1" s="1"/>
  <c r="L312" i="1" s="1"/>
  <c r="L311" i="1" s="1"/>
  <c r="L310" i="1" s="1"/>
  <c r="H315" i="1"/>
  <c r="H314" i="1" s="1"/>
  <c r="H313" i="1" s="1"/>
  <c r="H312" i="1" s="1"/>
  <c r="H311" i="1" s="1"/>
  <c r="H310" i="1" s="1"/>
  <c r="G314" i="1"/>
  <c r="G313" i="1" s="1"/>
  <c r="G312" i="1" s="1"/>
  <c r="G311" i="1" s="1"/>
  <c r="G310" i="1" s="1"/>
  <c r="L246" i="1"/>
  <c r="K246" i="1"/>
  <c r="L247" i="1"/>
  <c r="K242" i="1"/>
  <c r="L243" i="1"/>
  <c r="L242" i="1" s="1"/>
  <c r="I234" i="1"/>
  <c r="I233" i="1" s="1"/>
  <c r="K234" i="1"/>
  <c r="K233" i="1" s="1"/>
  <c r="G234" i="1"/>
  <c r="G233" i="1" s="1"/>
  <c r="L235" i="1"/>
  <c r="L234" i="1" s="1"/>
  <c r="L233" i="1" s="1"/>
  <c r="J235" i="1"/>
  <c r="J234" i="1" s="1"/>
  <c r="J233" i="1" s="1"/>
  <c r="H235" i="1"/>
  <c r="H234" i="1" s="1"/>
  <c r="H233" i="1" s="1"/>
  <c r="L228" i="1"/>
  <c r="L227" i="1" s="1"/>
  <c r="L222" i="1" s="1"/>
  <c r="K227" i="1"/>
  <c r="K222" i="1" s="1"/>
  <c r="I227" i="1"/>
  <c r="I222" i="1" s="1"/>
  <c r="G227" i="1"/>
  <c r="J228" i="1"/>
  <c r="J227" i="1" s="1"/>
  <c r="J222" i="1" s="1"/>
  <c r="H228" i="1"/>
  <c r="H227" i="1" s="1"/>
  <c r="G223" i="1"/>
  <c r="G222" i="1" s="1"/>
  <c r="H224" i="1"/>
  <c r="H223" i="1" s="1"/>
  <c r="H222" i="1" s="1"/>
  <c r="I220" i="1"/>
  <c r="J220" i="1"/>
  <c r="K220" i="1"/>
  <c r="L220" i="1"/>
  <c r="G220" i="1"/>
  <c r="G213" i="1" s="1"/>
  <c r="L221" i="1"/>
  <c r="J221" i="1"/>
  <c r="H221" i="1"/>
  <c r="H220" i="1" s="1"/>
  <c r="L219" i="1"/>
  <c r="L218" i="1" s="1"/>
  <c r="K218" i="1"/>
  <c r="K214" i="1"/>
  <c r="K213" i="1" s="1"/>
  <c r="L215" i="1"/>
  <c r="L214" i="1" s="1"/>
  <c r="K205" i="1"/>
  <c r="I205" i="1"/>
  <c r="L206" i="1"/>
  <c r="L205" i="1" s="1"/>
  <c r="J206" i="1"/>
  <c r="J205" i="1" s="1"/>
  <c r="G205" i="1"/>
  <c r="G202" i="1" s="1"/>
  <c r="G201" i="1" s="1"/>
  <c r="G200" i="1" s="1"/>
  <c r="G199" i="1" s="1"/>
  <c r="G208" i="1"/>
  <c r="H206" i="1"/>
  <c r="H205" i="1" s="1"/>
  <c r="K195" i="1"/>
  <c r="K194" i="1" s="1"/>
  <c r="K193" i="1" s="1"/>
  <c r="K192" i="1" s="1"/>
  <c r="K191" i="1" s="1"/>
  <c r="I195" i="1"/>
  <c r="I194" i="1" s="1"/>
  <c r="I193" i="1" s="1"/>
  <c r="I192" i="1" s="1"/>
  <c r="I191" i="1" s="1"/>
  <c r="G195" i="1"/>
  <c r="G194" i="1" s="1"/>
  <c r="G193" i="1" s="1"/>
  <c r="G192" i="1" s="1"/>
  <c r="G191" i="1" s="1"/>
  <c r="L196" i="1"/>
  <c r="L195" i="1" s="1"/>
  <c r="L194" i="1" s="1"/>
  <c r="L193" i="1" s="1"/>
  <c r="L192" i="1" s="1"/>
  <c r="L191" i="1" s="1"/>
  <c r="J196" i="1"/>
  <c r="J195" i="1" s="1"/>
  <c r="J194" i="1" s="1"/>
  <c r="J193" i="1" s="1"/>
  <c r="J192" i="1" s="1"/>
  <c r="J191" i="1" s="1"/>
  <c r="H196" i="1"/>
  <c r="H195" i="1" s="1"/>
  <c r="H194" i="1" s="1"/>
  <c r="H193" i="1" s="1"/>
  <c r="H192" i="1" s="1"/>
  <c r="H191" i="1" s="1"/>
  <c r="K189" i="1"/>
  <c r="K188" i="1" s="1"/>
  <c r="K187" i="1" s="1"/>
  <c r="K186" i="1" s="1"/>
  <c r="K185" i="1" s="1"/>
  <c r="I189" i="1"/>
  <c r="I188" i="1" s="1"/>
  <c r="I187" i="1" s="1"/>
  <c r="I186" i="1" s="1"/>
  <c r="I185" i="1" s="1"/>
  <c r="G189" i="1"/>
  <c r="G188" i="1" s="1"/>
  <c r="G187" i="1" s="1"/>
  <c r="G186" i="1" s="1"/>
  <c r="G185" i="1" s="1"/>
  <c r="G184" i="1" s="1"/>
  <c r="L190" i="1"/>
  <c r="L189" i="1" s="1"/>
  <c r="L188" i="1" s="1"/>
  <c r="L187" i="1" s="1"/>
  <c r="L186" i="1" s="1"/>
  <c r="L185" i="1" s="1"/>
  <c r="J190" i="1"/>
  <c r="J189" i="1" s="1"/>
  <c r="J188" i="1" s="1"/>
  <c r="J187" i="1" s="1"/>
  <c r="J186" i="1" s="1"/>
  <c r="J185" i="1" s="1"/>
  <c r="H190" i="1"/>
  <c r="H189" i="1" s="1"/>
  <c r="H188" i="1" s="1"/>
  <c r="H187" i="1" s="1"/>
  <c r="H186" i="1" s="1"/>
  <c r="H185" i="1" s="1"/>
  <c r="K164" i="1"/>
  <c r="K163" i="1" s="1"/>
  <c r="I164" i="1"/>
  <c r="I163" i="1" s="1"/>
  <c r="L165" i="1"/>
  <c r="L164" i="1" s="1"/>
  <c r="L163" i="1" s="1"/>
  <c r="J165" i="1"/>
  <c r="J164" i="1" s="1"/>
  <c r="J163" i="1" s="1"/>
  <c r="G164" i="1"/>
  <c r="G163" i="1" s="1"/>
  <c r="G162" i="1" s="1"/>
  <c r="G161" i="1" s="1"/>
  <c r="G160" i="1" s="1"/>
  <c r="G159" i="1" s="1"/>
  <c r="G158" i="1" s="1"/>
  <c r="H165" i="1"/>
  <c r="H164" i="1" s="1"/>
  <c r="H163" i="1" s="1"/>
  <c r="G74" i="1"/>
  <c r="G118" i="1"/>
  <c r="G117" i="1" s="1"/>
  <c r="G116" i="1" s="1"/>
  <c r="G115" i="1" s="1"/>
  <c r="G114" i="1" s="1"/>
  <c r="L120" i="1"/>
  <c r="L119" i="1"/>
  <c r="J120" i="1"/>
  <c r="J119" i="1"/>
  <c r="H120" i="1"/>
  <c r="H119" i="1"/>
  <c r="K237" i="1" l="1"/>
  <c r="L338" i="1"/>
  <c r="H338" i="1"/>
  <c r="G326" i="1"/>
  <c r="G325" i="1" s="1"/>
  <c r="G324" i="1" s="1"/>
  <c r="G323" i="1" s="1"/>
  <c r="G212" i="1"/>
  <c r="G211" i="1" s="1"/>
  <c r="G210" i="1" s="1"/>
  <c r="G198" i="1" s="1"/>
  <c r="G197" i="1" s="1"/>
  <c r="G397" i="1"/>
  <c r="G309" i="1"/>
  <c r="G438" i="1"/>
  <c r="G439" i="1"/>
  <c r="H309" i="1"/>
  <c r="H438" i="1"/>
  <c r="H439" i="1"/>
  <c r="G336" i="1"/>
  <c r="G335" i="1" s="1"/>
  <c r="G334" i="1" s="1"/>
  <c r="G322" i="1" s="1"/>
  <c r="K309" i="1"/>
  <c r="I309" i="1"/>
  <c r="L309" i="1"/>
  <c r="J309" i="1"/>
  <c r="L113" i="1"/>
  <c r="J113" i="1"/>
  <c r="J112" i="1" s="1"/>
  <c r="J111" i="1" s="1"/>
  <c r="J110" i="1" s="1"/>
  <c r="J109" i="1" s="1"/>
  <c r="H113" i="1"/>
  <c r="H112" i="1"/>
  <c r="H111" i="1" s="1"/>
  <c r="H110" i="1" s="1"/>
  <c r="H109" i="1" s="1"/>
  <c r="I112" i="1"/>
  <c r="I111" i="1" s="1"/>
  <c r="I110" i="1" s="1"/>
  <c r="I109" i="1" s="1"/>
  <c r="K112" i="1"/>
  <c r="K111" i="1" s="1"/>
  <c r="K110" i="1" s="1"/>
  <c r="K109" i="1" s="1"/>
  <c r="L112" i="1"/>
  <c r="L111" i="1" s="1"/>
  <c r="L110" i="1" s="1"/>
  <c r="L109" i="1" s="1"/>
  <c r="G112" i="1"/>
  <c r="G111" i="1" s="1"/>
  <c r="G110" i="1" s="1"/>
  <c r="G109" i="1" s="1"/>
  <c r="G108" i="1" s="1"/>
  <c r="G107" i="1" s="1"/>
  <c r="G97" i="1"/>
  <c r="G96" i="1" s="1"/>
  <c r="G95" i="1" s="1"/>
  <c r="G94" i="1" s="1"/>
  <c r="L99" i="1"/>
  <c r="L98" i="1"/>
  <c r="L97" i="1" s="1"/>
  <c r="J99" i="1"/>
  <c r="J98" i="1"/>
  <c r="H99" i="1"/>
  <c r="H98" i="1"/>
  <c r="L61" i="1"/>
  <c r="G83" i="1"/>
  <c r="G82" i="1" s="1"/>
  <c r="G81" i="1" s="1"/>
  <c r="G80" i="1" s="1"/>
  <c r="H84" i="1"/>
  <c r="L75" i="1"/>
  <c r="J75" i="1"/>
  <c r="H75" i="1"/>
  <c r="G72" i="1"/>
  <c r="G71" i="1" s="1"/>
  <c r="G65" i="1" s="1"/>
  <c r="G64" i="1" s="1"/>
  <c r="G63" i="1" s="1"/>
  <c r="L73" i="1"/>
  <c r="L72" i="1" s="1"/>
  <c r="J73" i="1"/>
  <c r="J72" i="1" s="1"/>
  <c r="H73" i="1"/>
  <c r="H72" i="1"/>
  <c r="I72" i="1"/>
  <c r="K72" i="1"/>
  <c r="G61" i="1"/>
  <c r="G60" i="1" s="1"/>
  <c r="G59" i="1" s="1"/>
  <c r="G17" i="1"/>
  <c r="G16" i="1"/>
  <c r="G15" i="1" s="1"/>
  <c r="G14" i="1" s="1"/>
  <c r="G13" i="1" s="1"/>
  <c r="G12" i="1" s="1"/>
  <c r="G11" i="1" s="1"/>
  <c r="L34" i="1"/>
  <c r="J34" i="1"/>
  <c r="H34" i="1"/>
  <c r="H33" i="1" s="1"/>
  <c r="G36" i="1" l="1"/>
  <c r="G372" i="1"/>
  <c r="G308" i="1"/>
  <c r="G35" i="1"/>
  <c r="G445" i="1" s="1"/>
  <c r="AE250" i="1"/>
  <c r="AE406" i="1"/>
  <c r="AE24" i="1" l="1"/>
  <c r="K327" i="1" l="1"/>
  <c r="K326" i="1" s="1"/>
  <c r="L327" i="1"/>
  <c r="J327" i="1"/>
  <c r="L326" i="1"/>
  <c r="J326" i="1"/>
  <c r="K331" i="1"/>
  <c r="L331" i="1"/>
  <c r="J331" i="1"/>
  <c r="K332" i="1"/>
  <c r="L332" i="1"/>
  <c r="J332" i="1"/>
  <c r="J338" i="1"/>
  <c r="K341" i="1"/>
  <c r="L341" i="1"/>
  <c r="J341" i="1"/>
  <c r="K343" i="1"/>
  <c r="L343" i="1"/>
  <c r="J343" i="1"/>
  <c r="K346" i="1"/>
  <c r="L346" i="1"/>
  <c r="J346" i="1"/>
  <c r="K348" i="1"/>
  <c r="L348" i="1"/>
  <c r="J348" i="1"/>
  <c r="H337" i="1"/>
  <c r="L345" i="1" l="1"/>
  <c r="K345" i="1"/>
  <c r="J345" i="1"/>
  <c r="J337" i="1"/>
  <c r="J336" i="1" s="1"/>
  <c r="J325" i="1"/>
  <c r="I33" i="1"/>
  <c r="I32" i="1" s="1"/>
  <c r="I31" i="1" s="1"/>
  <c r="I30" i="1" s="1"/>
  <c r="K33" i="1"/>
  <c r="K32" i="1" s="1"/>
  <c r="K31" i="1" s="1"/>
  <c r="K30" i="1" s="1"/>
  <c r="L33" i="1"/>
  <c r="L32" i="1" s="1"/>
  <c r="L31" i="1" s="1"/>
  <c r="L30" i="1" s="1"/>
  <c r="J33" i="1"/>
  <c r="J32" i="1" s="1"/>
  <c r="J31" i="1" s="1"/>
  <c r="J30" i="1" s="1"/>
  <c r="J29" i="1" s="1"/>
  <c r="H32" i="1"/>
  <c r="H31" i="1" s="1"/>
  <c r="H30" i="1" s="1"/>
  <c r="K108" i="1" l="1"/>
  <c r="L108" i="1"/>
  <c r="I108" i="1"/>
  <c r="J108" i="1"/>
  <c r="K118" i="1"/>
  <c r="K117" i="1" s="1"/>
  <c r="K116" i="1" s="1"/>
  <c r="K115" i="1" s="1"/>
  <c r="L118" i="1"/>
  <c r="L117" i="1" s="1"/>
  <c r="L116" i="1" s="1"/>
  <c r="L115" i="1" s="1"/>
  <c r="I118" i="1"/>
  <c r="I117" i="1" s="1"/>
  <c r="I116" i="1" s="1"/>
  <c r="I115" i="1" s="1"/>
  <c r="J118" i="1"/>
  <c r="J117" i="1" s="1"/>
  <c r="J116" i="1" s="1"/>
  <c r="J115" i="1" s="1"/>
  <c r="K121" i="1"/>
  <c r="L121" i="1"/>
  <c r="I121" i="1"/>
  <c r="J121" i="1"/>
  <c r="K128" i="1"/>
  <c r="K127" i="1" s="1"/>
  <c r="L128" i="1"/>
  <c r="L127" i="1" s="1"/>
  <c r="K134" i="1"/>
  <c r="L134" i="1"/>
  <c r="I134" i="1"/>
  <c r="J134" i="1"/>
  <c r="K151" i="1"/>
  <c r="K150" i="1" s="1"/>
  <c r="K149" i="1" s="1"/>
  <c r="K148" i="1" s="1"/>
  <c r="K147" i="1" s="1"/>
  <c r="L151" i="1"/>
  <c r="L150" i="1" s="1"/>
  <c r="L149" i="1" s="1"/>
  <c r="L148" i="1" s="1"/>
  <c r="L147" i="1" s="1"/>
  <c r="J151" i="1"/>
  <c r="J150" i="1" s="1"/>
  <c r="J149" i="1" s="1"/>
  <c r="J148" i="1" s="1"/>
  <c r="J147" i="1" s="1"/>
  <c r="K169" i="1"/>
  <c r="L169" i="1"/>
  <c r="I169" i="1"/>
  <c r="I162" i="1" s="1"/>
  <c r="I161" i="1" s="1"/>
  <c r="I160" i="1" s="1"/>
  <c r="I159" i="1" s="1"/>
  <c r="J169" i="1"/>
  <c r="K184" i="1"/>
  <c r="L184" i="1"/>
  <c r="I184" i="1"/>
  <c r="J184" i="1"/>
  <c r="K202" i="1"/>
  <c r="K201" i="1" s="1"/>
  <c r="K200" i="1" s="1"/>
  <c r="K199" i="1" s="1"/>
  <c r="L202" i="1"/>
  <c r="L201" i="1" s="1"/>
  <c r="L200" i="1" s="1"/>
  <c r="L199" i="1" s="1"/>
  <c r="I202" i="1"/>
  <c r="I201" i="1" s="1"/>
  <c r="I200" i="1" s="1"/>
  <c r="I199" i="1" s="1"/>
  <c r="J202" i="1"/>
  <c r="J201" i="1" s="1"/>
  <c r="J200" i="1" s="1"/>
  <c r="J199" i="1" s="1"/>
  <c r="M211" i="1"/>
  <c r="N211" i="1"/>
  <c r="O211" i="1"/>
  <c r="P211" i="1"/>
  <c r="Q211" i="1"/>
  <c r="R211" i="1"/>
  <c r="S211" i="1"/>
  <c r="V211" i="1"/>
  <c r="W211" i="1"/>
  <c r="X211" i="1"/>
  <c r="Y211" i="1"/>
  <c r="L213" i="1"/>
  <c r="I213" i="1"/>
  <c r="J213" i="1"/>
  <c r="K236" i="1"/>
  <c r="L237" i="1"/>
  <c r="L236" i="1" s="1"/>
  <c r="I237" i="1"/>
  <c r="I236" i="1" s="1"/>
  <c r="J237" i="1"/>
  <c r="J236" i="1" s="1"/>
  <c r="K254" i="1"/>
  <c r="K253" i="1" s="1"/>
  <c r="K252" i="1" s="1"/>
  <c r="K251" i="1" s="1"/>
  <c r="K250" i="1" s="1"/>
  <c r="L254" i="1"/>
  <c r="L253" i="1" s="1"/>
  <c r="L252" i="1" s="1"/>
  <c r="L251" i="1" s="1"/>
  <c r="L250" i="1" s="1"/>
  <c r="I254" i="1"/>
  <c r="I253" i="1" s="1"/>
  <c r="I252" i="1" s="1"/>
  <c r="I251" i="1" s="1"/>
  <c r="I250" i="1" s="1"/>
  <c r="J254" i="1"/>
  <c r="J253" i="1" s="1"/>
  <c r="J252" i="1" s="1"/>
  <c r="J251" i="1" s="1"/>
  <c r="J250" i="1" s="1"/>
  <c r="K263" i="1"/>
  <c r="K262" i="1" s="1"/>
  <c r="K261" i="1" s="1"/>
  <c r="K260" i="1" s="1"/>
  <c r="K259" i="1" s="1"/>
  <c r="L263" i="1"/>
  <c r="L262" i="1" s="1"/>
  <c r="L261" i="1" s="1"/>
  <c r="L260" i="1" s="1"/>
  <c r="L259" i="1" s="1"/>
  <c r="I263" i="1"/>
  <c r="I262" i="1" s="1"/>
  <c r="I261" i="1" s="1"/>
  <c r="I260" i="1" s="1"/>
  <c r="I259" i="1" s="1"/>
  <c r="J263" i="1"/>
  <c r="J262" i="1" s="1"/>
  <c r="J261" i="1" s="1"/>
  <c r="J260" i="1" s="1"/>
  <c r="J259" i="1" s="1"/>
  <c r="K266" i="1"/>
  <c r="L266" i="1"/>
  <c r="I266" i="1"/>
  <c r="J266" i="1"/>
  <c r="K270" i="1"/>
  <c r="K269" i="1" s="1"/>
  <c r="L270" i="1"/>
  <c r="L269" i="1" s="1"/>
  <c r="I270" i="1"/>
  <c r="I269" i="1" s="1"/>
  <c r="J270" i="1"/>
  <c r="J269" i="1" s="1"/>
  <c r="K279" i="1"/>
  <c r="K278" i="1" s="1"/>
  <c r="L279" i="1"/>
  <c r="L278" i="1" s="1"/>
  <c r="I279" i="1"/>
  <c r="I278" i="1" s="1"/>
  <c r="J279" i="1"/>
  <c r="J278" i="1" s="1"/>
  <c r="I268" i="1" l="1"/>
  <c r="J162" i="1"/>
  <c r="J161" i="1" s="1"/>
  <c r="J160" i="1" s="1"/>
  <c r="J159" i="1" s="1"/>
  <c r="J158" i="1" s="1"/>
  <c r="L162" i="1"/>
  <c r="L161" i="1" s="1"/>
  <c r="L160" i="1" s="1"/>
  <c r="L159" i="1" s="1"/>
  <c r="L158" i="1" s="1"/>
  <c r="K162" i="1"/>
  <c r="K161" i="1" s="1"/>
  <c r="K160" i="1" s="1"/>
  <c r="K159" i="1" s="1"/>
  <c r="K158" i="1" s="1"/>
  <c r="K212" i="1"/>
  <c r="I158" i="1"/>
  <c r="K268" i="1"/>
  <c r="J268" i="1"/>
  <c r="J212" i="1"/>
  <c r="J211" i="1" s="1"/>
  <c r="J210" i="1" s="1"/>
  <c r="J198" i="1" s="1"/>
  <c r="I212" i="1"/>
  <c r="I211" i="1" s="1"/>
  <c r="I210" i="1" s="1"/>
  <c r="I198" i="1" s="1"/>
  <c r="K211" i="1"/>
  <c r="K210" i="1" s="1"/>
  <c r="K198" i="1" s="1"/>
  <c r="L212" i="1"/>
  <c r="L211" i="1" s="1"/>
  <c r="L268" i="1"/>
  <c r="K114" i="1"/>
  <c r="K107" i="1" s="1"/>
  <c r="L114" i="1"/>
  <c r="L107" i="1" s="1"/>
  <c r="I114" i="1"/>
  <c r="I107" i="1" s="1"/>
  <c r="J114" i="1"/>
  <c r="J107" i="1" s="1"/>
  <c r="K102" i="1"/>
  <c r="K101" i="1" s="1"/>
  <c r="K100" i="1" s="1"/>
  <c r="L102" i="1"/>
  <c r="L101" i="1" s="1"/>
  <c r="L100" i="1" s="1"/>
  <c r="I102" i="1"/>
  <c r="I101" i="1" s="1"/>
  <c r="I100" i="1" s="1"/>
  <c r="J101" i="1"/>
  <c r="J100" i="1" s="1"/>
  <c r="K97" i="1"/>
  <c r="K96" i="1" s="1"/>
  <c r="K95" i="1" s="1"/>
  <c r="K94" i="1" s="1"/>
  <c r="I97" i="1"/>
  <c r="I96" i="1" s="1"/>
  <c r="I95" i="1" s="1"/>
  <c r="I94" i="1" s="1"/>
  <c r="J97" i="1"/>
  <c r="J96" i="1" s="1"/>
  <c r="J95" i="1" s="1"/>
  <c r="L96" i="1"/>
  <c r="L95" i="1" s="1"/>
  <c r="L94" i="1" s="1"/>
  <c r="K92" i="1"/>
  <c r="L92" i="1"/>
  <c r="I92" i="1"/>
  <c r="J92" i="1"/>
  <c r="K89" i="1"/>
  <c r="L89" i="1"/>
  <c r="I89" i="1"/>
  <c r="J89" i="1"/>
  <c r="K86" i="1"/>
  <c r="L86" i="1"/>
  <c r="I86" i="1"/>
  <c r="J86" i="1"/>
  <c r="K83" i="1"/>
  <c r="L83" i="1"/>
  <c r="I83" i="1"/>
  <c r="I82" i="1" s="1"/>
  <c r="J83" i="1"/>
  <c r="K77" i="1"/>
  <c r="K76" i="1" s="1"/>
  <c r="L77" i="1"/>
  <c r="L76" i="1" s="1"/>
  <c r="I77" i="1"/>
  <c r="I76" i="1" s="1"/>
  <c r="J77" i="1"/>
  <c r="J76" i="1" s="1"/>
  <c r="K74" i="1"/>
  <c r="K71" i="1" s="1"/>
  <c r="L74" i="1"/>
  <c r="L71" i="1" s="1"/>
  <c r="I74" i="1"/>
  <c r="I71" i="1" s="1"/>
  <c r="J74" i="1"/>
  <c r="J71" i="1" s="1"/>
  <c r="K67" i="1"/>
  <c r="K66" i="1" s="1"/>
  <c r="L67" i="1"/>
  <c r="L66" i="1" s="1"/>
  <c r="I67" i="1"/>
  <c r="I66" i="1" s="1"/>
  <c r="J67" i="1"/>
  <c r="J66" i="1" s="1"/>
  <c r="K61" i="1"/>
  <c r="K60" i="1" s="1"/>
  <c r="K59" i="1" s="1"/>
  <c r="I61" i="1"/>
  <c r="I60" i="1" s="1"/>
  <c r="I59" i="1" s="1"/>
  <c r="J61" i="1"/>
  <c r="J60" i="1" s="1"/>
  <c r="J59" i="1" s="1"/>
  <c r="L60" i="1"/>
  <c r="L59" i="1" s="1"/>
  <c r="K57" i="1"/>
  <c r="L57" i="1"/>
  <c r="I57" i="1"/>
  <c r="J57" i="1"/>
  <c r="K55" i="1"/>
  <c r="L55" i="1"/>
  <c r="I55" i="1"/>
  <c r="J55" i="1"/>
  <c r="K53" i="1"/>
  <c r="L53" i="1"/>
  <c r="I53" i="1"/>
  <c r="J53" i="1"/>
  <c r="K51" i="1"/>
  <c r="L51" i="1"/>
  <c r="I51" i="1"/>
  <c r="I50" i="1" s="1"/>
  <c r="J51" i="1"/>
  <c r="K48" i="1"/>
  <c r="L48" i="1"/>
  <c r="J48" i="1"/>
  <c r="K45" i="1"/>
  <c r="L45" i="1"/>
  <c r="I45" i="1"/>
  <c r="J45" i="1"/>
  <c r="K37" i="1"/>
  <c r="L37" i="1"/>
  <c r="I37" i="1"/>
  <c r="J37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K29" i="1"/>
  <c r="L29" i="1"/>
  <c r="I29" i="1"/>
  <c r="H29" i="1"/>
  <c r="K25" i="1"/>
  <c r="L25" i="1"/>
  <c r="I25" i="1"/>
  <c r="J25" i="1"/>
  <c r="H25" i="1"/>
  <c r="K22" i="1"/>
  <c r="K21" i="1" s="1"/>
  <c r="L22" i="1"/>
  <c r="L21" i="1" s="1"/>
  <c r="I22" i="1"/>
  <c r="J22" i="1"/>
  <c r="J21" i="1" s="1"/>
  <c r="I21" i="1"/>
  <c r="K17" i="1"/>
  <c r="K16" i="1" s="1"/>
  <c r="L17" i="1"/>
  <c r="L16" i="1" s="1"/>
  <c r="I17" i="1"/>
  <c r="I16" i="1" s="1"/>
  <c r="J17" i="1"/>
  <c r="J16" i="1" s="1"/>
  <c r="K290" i="1"/>
  <c r="K289" i="1" s="1"/>
  <c r="K288" i="1" s="1"/>
  <c r="L290" i="1"/>
  <c r="L289" i="1" s="1"/>
  <c r="L288" i="1" s="1"/>
  <c r="I290" i="1"/>
  <c r="I289" i="1" s="1"/>
  <c r="I288" i="1" s="1"/>
  <c r="J290" i="1"/>
  <c r="J289" i="1" s="1"/>
  <c r="J288" i="1" s="1"/>
  <c r="K294" i="1"/>
  <c r="K293" i="1" s="1"/>
  <c r="L294" i="1"/>
  <c r="L293" i="1" s="1"/>
  <c r="I294" i="1"/>
  <c r="I293" i="1" s="1"/>
  <c r="J294" i="1"/>
  <c r="J293" i="1" s="1"/>
  <c r="K305" i="1"/>
  <c r="K304" i="1" s="1"/>
  <c r="K303" i="1" s="1"/>
  <c r="K302" i="1" s="1"/>
  <c r="K301" i="1" s="1"/>
  <c r="L305" i="1"/>
  <c r="L304" i="1" s="1"/>
  <c r="L303" i="1" s="1"/>
  <c r="L302" i="1" s="1"/>
  <c r="L301" i="1" s="1"/>
  <c r="I305" i="1"/>
  <c r="I304" i="1" s="1"/>
  <c r="I303" i="1" s="1"/>
  <c r="I302" i="1" s="1"/>
  <c r="I301" i="1" s="1"/>
  <c r="J305" i="1"/>
  <c r="J304" i="1" s="1"/>
  <c r="J303" i="1" s="1"/>
  <c r="J302" i="1" s="1"/>
  <c r="J301" i="1" s="1"/>
  <c r="K325" i="1"/>
  <c r="K324" i="1" s="1"/>
  <c r="K323" i="1" s="1"/>
  <c r="L325" i="1"/>
  <c r="L324" i="1" s="1"/>
  <c r="L323" i="1" s="1"/>
  <c r="I326" i="1"/>
  <c r="I325" i="1" s="1"/>
  <c r="I324" i="1" s="1"/>
  <c r="I323" i="1" s="1"/>
  <c r="J324" i="1"/>
  <c r="J323" i="1" s="1"/>
  <c r="K338" i="1"/>
  <c r="K337" i="1" s="1"/>
  <c r="L337" i="1"/>
  <c r="L336" i="1" s="1"/>
  <c r="L335" i="1" s="1"/>
  <c r="L334" i="1" s="1"/>
  <c r="I338" i="1"/>
  <c r="I337" i="1" s="1"/>
  <c r="I345" i="1"/>
  <c r="K354" i="1"/>
  <c r="K353" i="1" s="1"/>
  <c r="K352" i="1" s="1"/>
  <c r="K351" i="1" s="1"/>
  <c r="K350" i="1" s="1"/>
  <c r="L354" i="1"/>
  <c r="L353" i="1" s="1"/>
  <c r="L352" i="1" s="1"/>
  <c r="L351" i="1" s="1"/>
  <c r="L350" i="1" s="1"/>
  <c r="I354" i="1"/>
  <c r="I353" i="1" s="1"/>
  <c r="I352" i="1" s="1"/>
  <c r="I351" i="1" s="1"/>
  <c r="I350" i="1" s="1"/>
  <c r="J354" i="1"/>
  <c r="J353" i="1" s="1"/>
  <c r="J352" i="1" s="1"/>
  <c r="J351" i="1" s="1"/>
  <c r="J350" i="1" s="1"/>
  <c r="K364" i="1"/>
  <c r="K363" i="1" s="1"/>
  <c r="K362" i="1" s="1"/>
  <c r="K361" i="1" s="1"/>
  <c r="L364" i="1"/>
  <c r="L363" i="1" s="1"/>
  <c r="L362" i="1" s="1"/>
  <c r="L361" i="1" s="1"/>
  <c r="I364" i="1"/>
  <c r="I363" i="1" s="1"/>
  <c r="I362" i="1" s="1"/>
  <c r="I361" i="1" s="1"/>
  <c r="J364" i="1"/>
  <c r="J363" i="1" s="1"/>
  <c r="J362" i="1" s="1"/>
  <c r="J361" i="1" s="1"/>
  <c r="K377" i="1"/>
  <c r="K376" i="1" s="1"/>
  <c r="K375" i="1" s="1"/>
  <c r="K374" i="1" s="1"/>
  <c r="K373" i="1" s="1"/>
  <c r="L376" i="1"/>
  <c r="L375" i="1" s="1"/>
  <c r="L374" i="1" s="1"/>
  <c r="L373" i="1" s="1"/>
  <c r="I377" i="1"/>
  <c r="I376" i="1" s="1"/>
  <c r="I375" i="1" s="1"/>
  <c r="I374" i="1" s="1"/>
  <c r="I373" i="1" s="1"/>
  <c r="J377" i="1"/>
  <c r="J376" i="1" s="1"/>
  <c r="J375" i="1" s="1"/>
  <c r="J374" i="1" s="1"/>
  <c r="J373" i="1" s="1"/>
  <c r="K384" i="1"/>
  <c r="L384" i="1"/>
  <c r="I384" i="1"/>
  <c r="J384" i="1"/>
  <c r="K401" i="1"/>
  <c r="K400" i="1" s="1"/>
  <c r="K399" i="1" s="1"/>
  <c r="K398" i="1" s="1"/>
  <c r="L401" i="1"/>
  <c r="L400" i="1" s="1"/>
  <c r="L399" i="1" s="1"/>
  <c r="L398" i="1" s="1"/>
  <c r="I401" i="1"/>
  <c r="I400" i="1" s="1"/>
  <c r="I399" i="1" s="1"/>
  <c r="I398" i="1" s="1"/>
  <c r="J401" i="1"/>
  <c r="J400" i="1" s="1"/>
  <c r="J399" i="1" s="1"/>
  <c r="J398" i="1" s="1"/>
  <c r="K409" i="1"/>
  <c r="L409" i="1"/>
  <c r="I409" i="1"/>
  <c r="J409" i="1"/>
  <c r="I414" i="1"/>
  <c r="J414" i="1"/>
  <c r="K414" i="1"/>
  <c r="L414" i="1"/>
  <c r="K429" i="1"/>
  <c r="K428" i="1" s="1"/>
  <c r="K422" i="1" s="1"/>
  <c r="K421" i="1" s="1"/>
  <c r="K420" i="1" s="1"/>
  <c r="K419" i="1" s="1"/>
  <c r="L429" i="1"/>
  <c r="L428" i="1" s="1"/>
  <c r="L422" i="1" s="1"/>
  <c r="L421" i="1" s="1"/>
  <c r="L420" i="1" s="1"/>
  <c r="L419" i="1" s="1"/>
  <c r="I429" i="1"/>
  <c r="I428" i="1" s="1"/>
  <c r="I422" i="1" s="1"/>
  <c r="I421" i="1" s="1"/>
  <c r="I420" i="1" s="1"/>
  <c r="I419" i="1" s="1"/>
  <c r="J429" i="1"/>
  <c r="J428" i="1" s="1"/>
  <c r="J422" i="1" s="1"/>
  <c r="J421" i="1" s="1"/>
  <c r="J420" i="1" s="1"/>
  <c r="J419" i="1" s="1"/>
  <c r="H377" i="1"/>
  <c r="H376" i="1" s="1"/>
  <c r="H375" i="1" s="1"/>
  <c r="H374" i="1" s="1"/>
  <c r="H373" i="1" s="1"/>
  <c r="H384" i="1"/>
  <c r="H401" i="1"/>
  <c r="H400" i="1" s="1"/>
  <c r="H399" i="1" s="1"/>
  <c r="H398" i="1" s="1"/>
  <c r="H409" i="1"/>
  <c r="H429" i="1"/>
  <c r="H428" i="1" s="1"/>
  <c r="H422" i="1" s="1"/>
  <c r="H421" i="1" s="1"/>
  <c r="H420" i="1" s="1"/>
  <c r="H419" i="1" s="1"/>
  <c r="H364" i="1"/>
  <c r="H363" i="1" s="1"/>
  <c r="H362" i="1" s="1"/>
  <c r="H361" i="1" s="1"/>
  <c r="H326" i="1"/>
  <c r="H325" i="1" s="1"/>
  <c r="H324" i="1" s="1"/>
  <c r="H323" i="1" s="1"/>
  <c r="H345" i="1"/>
  <c r="H336" i="1" s="1"/>
  <c r="H335" i="1" s="1"/>
  <c r="H334" i="1" s="1"/>
  <c r="H354" i="1"/>
  <c r="H353" i="1" s="1"/>
  <c r="H352" i="1" s="1"/>
  <c r="H351" i="1" s="1"/>
  <c r="H350" i="1" s="1"/>
  <c r="H202" i="1"/>
  <c r="H201" i="1" s="1"/>
  <c r="H200" i="1" s="1"/>
  <c r="H199" i="1" s="1"/>
  <c r="H213" i="1"/>
  <c r="H212" i="1" s="1"/>
  <c r="H237" i="1"/>
  <c r="H236" i="1" s="1"/>
  <c r="H254" i="1"/>
  <c r="H253" i="1" s="1"/>
  <c r="H252" i="1" s="1"/>
  <c r="H251" i="1" s="1"/>
  <c r="H250" i="1" s="1"/>
  <c r="H263" i="1"/>
  <c r="H262" i="1" s="1"/>
  <c r="H261" i="1" s="1"/>
  <c r="H260" i="1" s="1"/>
  <c r="H259" i="1" s="1"/>
  <c r="H266" i="1"/>
  <c r="H270" i="1"/>
  <c r="H269" i="1" s="1"/>
  <c r="H279" i="1"/>
  <c r="H278" i="1" s="1"/>
  <c r="H290" i="1"/>
  <c r="H289" i="1" s="1"/>
  <c r="H288" i="1" s="1"/>
  <c r="H294" i="1"/>
  <c r="H293" i="1" s="1"/>
  <c r="H305" i="1"/>
  <c r="H304" i="1" s="1"/>
  <c r="H303" i="1" s="1"/>
  <c r="H302" i="1" s="1"/>
  <c r="H301" i="1" s="1"/>
  <c r="H170" i="1"/>
  <c r="H169" i="1" s="1"/>
  <c r="H162" i="1" s="1"/>
  <c r="H161" i="1" s="1"/>
  <c r="H160" i="1" s="1"/>
  <c r="H159" i="1" s="1"/>
  <c r="H158" i="1" s="1"/>
  <c r="H184" i="1"/>
  <c r="H151" i="1"/>
  <c r="H150" i="1" s="1"/>
  <c r="H149" i="1" s="1"/>
  <c r="H148" i="1" s="1"/>
  <c r="H147" i="1" s="1"/>
  <c r="H134" i="1"/>
  <c r="H128" i="1"/>
  <c r="H127" i="1" s="1"/>
  <c r="H108" i="1"/>
  <c r="H118" i="1"/>
  <c r="H117" i="1" s="1"/>
  <c r="H116" i="1" s="1"/>
  <c r="H124" i="1"/>
  <c r="H123" i="1" s="1"/>
  <c r="H122" i="1" s="1"/>
  <c r="H121" i="1" s="1"/>
  <c r="H102" i="1"/>
  <c r="H101" i="1" s="1"/>
  <c r="H100" i="1" s="1"/>
  <c r="H97" i="1"/>
  <c r="H96" i="1" s="1"/>
  <c r="H95" i="1" s="1"/>
  <c r="H94" i="1" s="1"/>
  <c r="H67" i="1"/>
  <c r="H66" i="1" s="1"/>
  <c r="H74" i="1"/>
  <c r="H71" i="1" s="1"/>
  <c r="H77" i="1"/>
  <c r="H76" i="1" s="1"/>
  <c r="H83" i="1"/>
  <c r="H86" i="1"/>
  <c r="H89" i="1"/>
  <c r="H92" i="1"/>
  <c r="H61" i="1"/>
  <c r="H60" i="1" s="1"/>
  <c r="H59" i="1" s="1"/>
  <c r="H45" i="1"/>
  <c r="H51" i="1"/>
  <c r="H53" i="1"/>
  <c r="H55" i="1"/>
  <c r="H57" i="1"/>
  <c r="H17" i="1"/>
  <c r="H16" i="1" s="1"/>
  <c r="H22" i="1"/>
  <c r="H21" i="1" s="1"/>
  <c r="I408" i="1" l="1"/>
  <c r="I407" i="1" s="1"/>
  <c r="I406" i="1" s="1"/>
  <c r="L210" i="1"/>
  <c r="L198" i="1" s="1"/>
  <c r="H88" i="1"/>
  <c r="K82" i="1"/>
  <c r="K88" i="1"/>
  <c r="H115" i="1"/>
  <c r="H114" i="1" s="1"/>
  <c r="H107" i="1" s="1"/>
  <c r="K65" i="1"/>
  <c r="K64" i="1" s="1"/>
  <c r="I287" i="1"/>
  <c r="I286" i="1" s="1"/>
  <c r="I285" i="1" s="1"/>
  <c r="I197" i="1" s="1"/>
  <c r="I88" i="1"/>
  <c r="I81" i="1" s="1"/>
  <c r="I80" i="1" s="1"/>
  <c r="I336" i="1"/>
  <c r="I335" i="1" s="1"/>
  <c r="I334" i="1" s="1"/>
  <c r="I322" i="1" s="1"/>
  <c r="I308" i="1" s="1"/>
  <c r="K287" i="1"/>
  <c r="K286" i="1" s="1"/>
  <c r="K285" i="1" s="1"/>
  <c r="K197" i="1" s="1"/>
  <c r="J44" i="1"/>
  <c r="J82" i="1"/>
  <c r="I15" i="1"/>
  <c r="I14" i="1" s="1"/>
  <c r="I13" i="1" s="1"/>
  <c r="I12" i="1" s="1"/>
  <c r="I11" i="1" s="1"/>
  <c r="K408" i="1"/>
  <c r="K407" i="1" s="1"/>
  <c r="K406" i="1" s="1"/>
  <c r="K397" i="1" s="1"/>
  <c r="K372" i="1" s="1"/>
  <c r="L65" i="1"/>
  <c r="L64" i="1" s="1"/>
  <c r="H211" i="1"/>
  <c r="H210" i="1" s="1"/>
  <c r="H198" i="1" s="1"/>
  <c r="H197" i="1" s="1"/>
  <c r="K336" i="1"/>
  <c r="K335" i="1" s="1"/>
  <c r="K334" i="1" s="1"/>
  <c r="K322" i="1" s="1"/>
  <c r="K308" i="1" s="1"/>
  <c r="H268" i="1"/>
  <c r="H50" i="1"/>
  <c r="H82" i="1"/>
  <c r="H81" i="1" s="1"/>
  <c r="H80" i="1" s="1"/>
  <c r="K44" i="1"/>
  <c r="K50" i="1"/>
  <c r="H44" i="1"/>
  <c r="H322" i="1"/>
  <c r="H308" i="1" s="1"/>
  <c r="H408" i="1"/>
  <c r="H407" i="1" s="1"/>
  <c r="H406" i="1" s="1"/>
  <c r="H397" i="1" s="1"/>
  <c r="H372" i="1" s="1"/>
  <c r="I44" i="1"/>
  <c r="I43" i="1" s="1"/>
  <c r="I42" i="1" s="1"/>
  <c r="I41" i="1" s="1"/>
  <c r="H65" i="1"/>
  <c r="H64" i="1" s="1"/>
  <c r="H287" i="1"/>
  <c r="H286" i="1" s="1"/>
  <c r="H285" i="1" s="1"/>
  <c r="I397" i="1"/>
  <c r="I372" i="1" s="1"/>
  <c r="K15" i="1"/>
  <c r="K14" i="1" s="1"/>
  <c r="K13" i="1" s="1"/>
  <c r="K12" i="1" s="1"/>
  <c r="K11" i="1" s="1"/>
  <c r="I65" i="1"/>
  <c r="I64" i="1" s="1"/>
  <c r="J50" i="1"/>
  <c r="J88" i="1"/>
  <c r="H15" i="1"/>
  <c r="H14" i="1" s="1"/>
  <c r="H13" i="1" s="1"/>
  <c r="J408" i="1"/>
  <c r="J407" i="1" s="1"/>
  <c r="J406" i="1" s="1"/>
  <c r="J397" i="1" s="1"/>
  <c r="J372" i="1" s="1"/>
  <c r="J335" i="1"/>
  <c r="J334" i="1" s="1"/>
  <c r="J322" i="1" s="1"/>
  <c r="J308" i="1" s="1"/>
  <c r="L88" i="1"/>
  <c r="L15" i="1"/>
  <c r="L14" i="1" s="1"/>
  <c r="L13" i="1" s="1"/>
  <c r="L12" i="1" s="1"/>
  <c r="L11" i="1" s="1"/>
  <c r="L44" i="1"/>
  <c r="L50" i="1"/>
  <c r="L82" i="1"/>
  <c r="L287" i="1"/>
  <c r="L286" i="1" s="1"/>
  <c r="L285" i="1" s="1"/>
  <c r="L322" i="1"/>
  <c r="L308" i="1" s="1"/>
  <c r="L408" i="1"/>
  <c r="L407" i="1" s="1"/>
  <c r="L406" i="1" s="1"/>
  <c r="L397" i="1" s="1"/>
  <c r="L372" i="1" s="1"/>
  <c r="J15" i="1"/>
  <c r="J14" i="1" s="1"/>
  <c r="J13" i="1" s="1"/>
  <c r="J12" i="1" s="1"/>
  <c r="J11" i="1" s="1"/>
  <c r="J65" i="1"/>
  <c r="J64" i="1" s="1"/>
  <c r="J287" i="1"/>
  <c r="J286" i="1" s="1"/>
  <c r="J285" i="1" s="1"/>
  <c r="J197" i="1" s="1"/>
  <c r="J94" i="1"/>
  <c r="L197" i="1" l="1"/>
  <c r="I63" i="1"/>
  <c r="I36" i="1" s="1"/>
  <c r="I35" i="1" s="1"/>
  <c r="I445" i="1" s="1"/>
  <c r="K81" i="1"/>
  <c r="K80" i="1" s="1"/>
  <c r="K63" i="1" s="1"/>
  <c r="J81" i="1"/>
  <c r="J80" i="1" s="1"/>
  <c r="J63" i="1" s="1"/>
  <c r="J43" i="1"/>
  <c r="J42" i="1" s="1"/>
  <c r="J41" i="1" s="1"/>
  <c r="H63" i="1"/>
  <c r="H43" i="1"/>
  <c r="H42" i="1" s="1"/>
  <c r="H41" i="1" s="1"/>
  <c r="K43" i="1"/>
  <c r="K42" i="1" s="1"/>
  <c r="K41" i="1" s="1"/>
  <c r="L81" i="1"/>
  <c r="L80" i="1" s="1"/>
  <c r="L63" i="1" s="1"/>
  <c r="H12" i="1"/>
  <c r="H11" i="1" s="1"/>
  <c r="L43" i="1"/>
  <c r="L42" i="1" s="1"/>
  <c r="L41" i="1" s="1"/>
  <c r="H36" i="1" l="1"/>
  <c r="K36" i="1"/>
  <c r="K35" i="1" s="1"/>
  <c r="K445" i="1" s="1"/>
  <c r="J36" i="1"/>
  <c r="J35" i="1" s="1"/>
  <c r="J445" i="1" s="1"/>
  <c r="L36" i="1"/>
  <c r="H35" i="1" l="1"/>
  <c r="H445" i="1" s="1"/>
  <c r="L35" i="1"/>
  <c r="L445" i="1" s="1"/>
</calcChain>
</file>

<file path=xl/sharedStrings.xml><?xml version="1.0" encoding="utf-8"?>
<sst xmlns="http://schemas.openxmlformats.org/spreadsheetml/2006/main" count="2243" uniqueCount="502">
  <si>
    <t>Сумма</t>
  </si>
  <si>
    <t>Сумма (Ф)</t>
  </si>
  <si>
    <t>Сумма (Р)</t>
  </si>
  <si>
    <t>Сумма (М)</t>
  </si>
  <si>
    <t>Сумма (П)</t>
  </si>
  <si>
    <t>Наименование</t>
  </si>
  <si>
    <t>Мин</t>
  </si>
  <si>
    <t>Рз</t>
  </si>
  <si>
    <t>ПР</t>
  </si>
  <si>
    <t>ЦСР</t>
  </si>
  <si>
    <t>ВР</t>
  </si>
  <si>
    <t>2025 г.</t>
  </si>
  <si>
    <t>2026 г.</t>
  </si>
  <si>
    <t>2026 г. (Ф)</t>
  </si>
  <si>
    <t>2026 г. (Р)</t>
  </si>
  <si>
    <t>2026 г. (М)</t>
  </si>
  <si>
    <t>2026 г. (Т)</t>
  </si>
  <si>
    <t>950</t>
  </si>
  <si>
    <t>ФИНАНСОВОЕ УПРАВЛЕНИЕ АДМИНИСТРАЦИИ СЕРЫШЕВСКОГО МУНИЦИПАЛЬНОГО ОКРУГА</t>
  </si>
  <si>
    <t>01</t>
  </si>
  <si>
    <t>00</t>
  </si>
  <si>
    <t>ОБЩЕГОСУДАРСТВЕННЫЕ ВОПРОСЫ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</si>
  <si>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</si>
  <si>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</si>
  <si>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Муниципальная программа "Повышение эффективности деятельности органов местного самоуправления Серышевского муниципального округа"</t>
  </si>
  <si>
    <t>07.0.00.00000</t>
  </si>
  <si>
    <t>Подпрограмма "Повышение эффективности управления муниципальными финансами и муниципальным долгом Серышевского муниципального округа"</t>
  </si>
  <si>
    <t>07.1.00.00000</t>
  </si>
  <si>
    <t>Основное мероприятие «Информационно-техническое сопровождение и обеспечение текущих процессов составления и исполнения бюджета округа, введения бухгалтерского учета и формирования отчетности»</t>
  </si>
  <si>
    <t>07.1.01.00000</t>
  </si>
  <si>
    <t>Мероприятие "Оплата труда работников по должностям, не отнесенным к должностям муниципальной службы"</t>
  </si>
  <si>
    <t>07.1.01.77710</t>
  </si>
  <si>
    <t>Мероприятие "Оплата труда работников по должностям, не отнесенным к должностям муниципальной службы"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</si>
  <si>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</si>
  <si>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Мероприятие "Оплата труда муниципальных служащих"</t>
  </si>
  <si>
    <t>07.1.01.77711</t>
  </si>
  <si>
    <t>Мероприятие "Оплата труда муниципальных служащих"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</si>
  <si>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Основное мероприятие «Расходы на обеспечение функций исполнительных органов местного самоуправления»</t>
  </si>
  <si>
    <t>07.1.02.00000</t>
  </si>
  <si>
    <t>Мероприятие «Содержание органов местного самоуправления»</t>
  </si>
  <si>
    <t>07.1.02.02000</t>
  </si>
  <si>
    <t>Мероприятие «Содержание органов местного самоуправления» (Закупка товаров, работ и услуг для обеспечения государственных (муниципальных) нужд)</t>
  </si>
  <si>
    <t>200</t>
  </si>
  <si>
    <t>Мероприятие «Содержание органов местного самоуправления» (Иные бюджетные ассигнования)</t>
  </si>
  <si>
    <t>800</t>
  </si>
  <si>
    <t>11</t>
  </si>
  <si>
    <t>Резервные фонды</t>
  </si>
  <si>
    <t>Непрограммные направления расходов</t>
  </si>
  <si>
    <t>77.0.00.00000</t>
  </si>
  <si>
    <t>Мероприятие "Резервный фонд"</t>
  </si>
  <si>
    <t>77.7.00.02004</t>
  </si>
  <si>
    <t>Мероприятие "Резервный фонд" (Иные бюджетные ассигнования)</t>
  </si>
  <si>
    <t>13</t>
  </si>
  <si>
    <t>Другие общегосударственные вопросы</t>
  </si>
  <si>
    <t>Мероприятие «Проведение мероприятий по реализации муниципальной программы»</t>
  </si>
  <si>
    <t>07.1.01.02006</t>
  </si>
  <si>
    <t>Мероприятие «Проведение мероприятий по реализации муниципальной программы» (Закупка товаров, работ и услуг для обеспечения государственных (муниципальных) нужд)</t>
  </si>
  <si>
    <t>951</t>
  </si>
  <si>
    <t>АДМИНИСТРАЦИЯ СЕРЫШЕВСКОГО МУНИЦИПАЛЬНОГО ОКРУГА АМУРСКОЙ ОБЛАСТИ</t>
  </si>
  <si>
    <t>02</t>
  </si>
  <si>
    <t>Функционирование высшего должностного лица субъекта Российской Федерации и муниципального образования</t>
  </si>
  <si>
    <t>Оплата труда лиц, замещающих муниципальные должности и осуществляющих свои полномочия на постоянной основе</t>
  </si>
  <si>
    <t>77.7.00.77712</t>
  </si>
  <si>
    <t>Оплата труда лиц, замещающих муниципальные должности и осуществляющих свои полномочия на постоянной основе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</si>
  <si>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</si>
  <si>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</si>
  <si>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"Развитие муниципальной службы в Серышевском муниципальном округе"</t>
  </si>
  <si>
    <t>07.3.00.00000</t>
  </si>
  <si>
    <t>Основное мероприятие "Расходы на обеспечение функций исполнительных органов местного самоуправления"</t>
  </si>
  <si>
    <t>07.3.01.00000</t>
  </si>
  <si>
    <t>Содержание органов местного самоуправления</t>
  </si>
  <si>
    <t>07.3.01.02000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</si>
  <si>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</si>
  <si>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</si>
  <si>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07.3.01.77711</t>
  </si>
  <si>
    <t>Основное мероприятие «Расходы на обеспечение отдельных полномочий области»</t>
  </si>
  <si>
    <t>07.3.05.00000</t>
  </si>
  <si>
    <t>Мероприятие «Создание и организация деятельности муниципальных комиссий по делам несовершеннолетних и защите их прав»</t>
  </si>
  <si>
    <t>07.3.05.87290</t>
  </si>
  <si>
    <t>Мероприятие «Создание и организация деятельности муниципальных комиссий по делам несовершеннолетних и защите их прав»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</si>
  <si>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«Контроль (надзор) в области розничной продажи алкогольной и спиртосодержащей продукции»</t>
  </si>
  <si>
    <t>07.3.05.87340</t>
  </si>
  <si>
    <t>Мероприятие «Контроль (надзор) в области розничной продажи алкогольной и спиртосодержащей продукции»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</si>
  <si>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</t>
  </si>
  <si>
    <t>07.3.05.87360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</si>
  <si>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</si>
  <si>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«Организационное обеспечение деятельности административных комиссий»</t>
  </si>
  <si>
    <t>07.3.05.88430</t>
  </si>
  <si>
    <t>Мероприятие «Организационное обеспечение деятельности административных комиссий»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</si>
  <si>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</t>
  </si>
  <si>
    <t>Судебная система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</si>
  <si>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</t>
  </si>
  <si>
    <t>77.7.00.51200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</si>
  <si>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 (Закупка товаров, работ и услуг для обеспечения государственных (муниципальных) нужд)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</si>
  <si>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округа"</t>
  </si>
  <si>
    <t>06.0.00.00000</t>
  </si>
  <si>
    <t>Подпрограмма "Профилактика правонарушений, терроризма и экстремизма на территории Серышевского муниципального округа"</t>
  </si>
  <si>
    <t>06.1.00.00000</t>
  </si>
  <si>
    <t>Основное мероприятие "Совершенствование системы профилактики правонарушений"</t>
  </si>
  <si>
    <t>06.1.01.00000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</si>
  <si>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</t>
  </si>
  <si>
    <t>06.1.01.01610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</si>
  <si>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</si>
  <si>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Основное мероприятие "Профилактика правонарушений терроризма и экстремизма на территории Серышевского муниципального округа"</t>
  </si>
  <si>
    <t>06.1.02.00000</t>
  </si>
  <si>
    <t>Мероприятие "Развитие аппаратно-программного комплекса "Безопасный город""</t>
  </si>
  <si>
    <t>06.1.02.S1590</t>
  </si>
  <si>
    <t>Подпрограмма "Реабилитация и обеспечение жизнедеятельности инвалидов на территории Серышевского муниципального округа"</t>
  </si>
  <si>
    <t>06.2.00.00000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</si>
  <si>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</si>
  <si>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06.2.01.00000</t>
  </si>
  <si>
    <t>Мероприятие "Финансовое обеспечение беспрепятственного доступа инвалидов к информации и объектам социальной инфраструктуры"</t>
  </si>
  <si>
    <t>06.2.01.01620</t>
  </si>
  <si>
    <t>Мероприятие "Финансовое обеспечение беспрепятственного доступа инвалидов к информации и объектам социальной инфраструктуры" (Социальное обеспечение и иные выплаты населению)</t>
  </si>
  <si>
    <t>300</t>
  </si>
  <si>
    <t>Проведение мероприятий по реализации муниципальной программы</t>
  </si>
  <si>
    <t>07.3.01.02006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</si>
  <si>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</si>
  <si>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мероприятий по реализации муниципальной программы (Иные бюджетные ассигнования)</t>
  </si>
  <si>
    <t>07.3.01.77710</t>
  </si>
  <si>
    <t>Основное мероприятие «Расходы на обеспечение функций исполнительных органов местного самоуправления (МКУ)»</t>
  </si>
  <si>
    <t>07.3.06.00000</t>
  </si>
  <si>
    <t>Мероприятие «Содержание подведомственных муниципальных учреждений»</t>
  </si>
  <si>
    <t>07.3.06.02009</t>
  </si>
  <si>
    <t>Мероприятие «Содержание подведомственных муниципальных учреждений» (Закупка товаров, работ и услуг для обеспечения государственных (муниципальных) нужд)</t>
  </si>
  <si>
    <t>Мероприятие «Содержание подведомственных муниципальных учреждений» (Иные бюджетные ассигнования)</t>
  </si>
  <si>
    <t>Мероприятие "Оплата труда работников казенных учреждений"</t>
  </si>
  <si>
    <t>07.3.06.77713</t>
  </si>
  <si>
    <t>Мероприятие "Оплата труда работников казенных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</si>
  <si>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НАЦИОНАЛЬНАЯ ОБОРОНА</t>
  </si>
  <si>
    <t>03</t>
  </si>
  <si>
    <t>Мобилизационная и вневойсковая подготовка</t>
  </si>
  <si>
    <t>Мероприятие «Осуществление первичного воинского учета на территориях, где отсутствуют военные комиссариаты»</t>
  </si>
  <si>
    <t>77.7.00.51180</t>
  </si>
  <si>
    <t>Мероприятие «Осуществление первичного воинского учета на территориях, где отсутствуют военные комиссариаты»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</si>
  <si>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«Осуществление первичного воинского учета на территориях, где отсутствуют военные комиссариаты»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</si>
  <si>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</si>
  <si>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09</t>
  </si>
  <si>
    <t>Гражданская оборона</t>
  </si>
  <si>
    <t>Основное мероприятие "Расходы по обеспечению деятельности Единой диспетчерской дежурной службы Серышевского муниципального округа"</t>
  </si>
  <si>
    <t>07.3.07.00000</t>
  </si>
  <si>
    <t>07.3.07.77713</t>
  </si>
  <si>
    <t>НАЦИОНАЛЬНАЯ ЭКОНОМИКА</t>
  </si>
  <si>
    <t>Сельское хозяйство и рыболовство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</si>
  <si>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</si>
  <si>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</si>
  <si>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Подпрограмма "Обеспечение эпизоотического и ветеринарно-санитарного благополучия на территории Серышевского муниципального округа"</t>
  </si>
  <si>
    <t>02.4.00.00000</t>
  </si>
  <si>
    <t>Основное мероприятие "Государственная поддержка обеспечения эпизодического и ветеринарно-санитарного благополучия на территории округа"</t>
  </si>
  <si>
    <t>02.4.01.00000</t>
  </si>
  <si>
    <t>Мероприятие «Осуществление деятельности по обращению с животными без владельцев»</t>
  </si>
  <si>
    <t>02.4.01.69700</t>
  </si>
  <si>
    <t>Мероприятие «Осуществление деятельности по обращению с животными без владельцев» (Закупка товаров, работ и услуг для обеспечения государственных (муниципальных) нужд)</t>
  </si>
  <si>
    <t>Дорожное хозяйство (дорожные фонды)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</si>
  <si>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</si>
  <si>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</si>
  <si>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Подпрограмма «Повышение безопасности дорожного движения в Серышевском муниципальном округе»</t>
  </si>
  <si>
    <t>04.4.00.00000</t>
  </si>
  <si>
    <t>Основное мероприятие "Обеспечение безопасности дорожного движения"</t>
  </si>
  <si>
    <t>04.4.01.00000</t>
  </si>
  <si>
    <t>Мероприятие "Дорожная деятельность в отношении автомобильных дорог местного значения"</t>
  </si>
  <si>
    <t>04.4.01.02016</t>
  </si>
  <si>
    <t>Мероприятие "Дорожная деятельность в отношении автомобильных дорог местного значения" (Закупка товаров, работ и услуг для обеспечения государственных (муниципальных) нужд)</t>
  </si>
  <si>
    <t>Мероприятие "Дорожная деятельность в отношении автомобильных дорог местного значения" (Предоставление субсидий бюджетным, автономным учреждениям и иным некоммерческим организациям)</t>
  </si>
  <si>
    <t>600</t>
  </si>
  <si>
    <t>12</t>
  </si>
  <si>
    <t>Другие вопросы в области национальной экономики</t>
  </si>
  <si>
    <t>Муниципальная программа "Развитие субъектов малого и среднего предпринимательства в Серышевском муниципальном округе"</t>
  </si>
  <si>
    <t>01.0.00.00000</t>
  </si>
  <si>
    <t>Подпрограмма "Развитие субъектов малого и среднего предпринимательства"</t>
  </si>
  <si>
    <t>01.1.00.00000</t>
  </si>
  <si>
    <t>Основное мероприятие «Поддержка малого и среднего предпринимательства, включая крестьянские (фермерские) хозяйства (в части возмещения затрат, связанных с приобретением оборудования, в целях создания и (или) развития, и (или) модернизации производства товаров субъектами малого и среднего предпринимательства)»</t>
  </si>
  <si>
    <t>01.1.01.00000</t>
  </si>
  <si>
    <t>Мероприятие «Поддержка и развитие субъектов малого и среднего предпринимательства, включая крестьянские (фермерские) хозяйства»</t>
  </si>
  <si>
    <t>01.1.01.S0130</t>
  </si>
  <si>
    <t>Мероприятие «Поддержка и развитие субъектов малого и среднего предпринимательства, включая крестьянские (фермерские) хозяйства» (Иные бюджетные ассигнования)</t>
  </si>
  <si>
    <t>ЖИЛИЩНО-КОММУНАЛЬНОЕ ХОЗЯЙСТВО</t>
  </si>
  <si>
    <t>Благоустройство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</si>
  <si>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 в Серышевском муниципальном округе"</t>
  </si>
  <si>
    <t>04.1.00.00000</t>
  </si>
  <si>
    <t>Основное мероприятие "Предоставление субсидии на выполнение муниципального задания бюджетным учреждениям"</t>
  </si>
  <si>
    <t>04.1.04.00000</t>
  </si>
  <si>
    <t>Мероприятие "Предоставление субсидии на выполнение муниципального задания МБУ Серышевского округа "пгт Серышево""</t>
  </si>
  <si>
    <t>04.1.04.01478</t>
  </si>
  <si>
    <t>Мероприятие "Предоставление субсидии на выполнение муниципального задания МБУ Серышевского округа "пгт Серышево"" (Предоставление субсидий бюджетным, автономным учреждениям и иным некоммерческим организациям)</t>
  </si>
  <si>
    <t>10</t>
  </si>
  <si>
    <t>СОЦИАЛЬНАЯ ПОЛИТИКА</t>
  </si>
  <si>
    <t>Пенсионное обеспечение</t>
  </si>
  <si>
    <t>Основное мероприятие "Доплата к пенсии муниципальных служащих округа"</t>
  </si>
  <si>
    <t>07.3.03.00000</t>
  </si>
  <si>
    <t>Доплата к пенсии муниципальных служащих округа</t>
  </si>
  <si>
    <t>07.3.03.02008</t>
  </si>
  <si>
    <t>Доплата к пенсии муниципальных служащих округа (Социальное обеспечение и иные выплаты населению)</t>
  </si>
  <si>
    <t>Социальное обеспечение населения</t>
  </si>
  <si>
    <t>Основное мероприятие «Выплата ежемесячного пособия почетным гражданам Серышевского округа»</t>
  </si>
  <si>
    <t>07.3.02.00000</t>
  </si>
  <si>
    <t>Мероприятие «Ежемесячное пособие почетным гражданам Серышевского муниципального округа»</t>
  </si>
  <si>
    <t>07.3.02.01730</t>
  </si>
  <si>
    <t>Мероприятие «Ежемесячное пособие почетным гражданам Серышевского муниципального округа» (Социальное обеспечение и иные выплаты населению)</t>
  </si>
  <si>
    <t>952</t>
  </si>
  <si>
    <t>СОВЕТ НАРОДНЫХ ДЕПУТАТОВ СЕРЫШЕВСКОГО МУНИЦИПАЛЬНОГО ОКРУГА АМУРСКОЙ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</si>
  <si>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</si>
  <si>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</si>
  <si>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</si>
  <si>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</si>
  <si>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</si>
  <si>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Оплата труда муниципальных служащих</t>
  </si>
  <si>
    <t>77.7.00.77711</t>
  </si>
  <si>
    <t>Оплата труда муниципальных служащих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</si>
  <si>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953</t>
  </si>
  <si>
    <t>КОМИТЕТ ПО УПРАВЛЕНИЮ МУНИЦИПАЛЬНЫМ ИМУЩЕСТВОМ АДМИНИСТРАЦИИ СЕРЫШЕВСКОГО МУНИЦИПАЛЬНОГО ОКРУГА</t>
  </si>
  <si>
    <t>Подпрограмма «Повышение эффективности использования муниципального имущества Серышевского муниципального округа»</t>
  </si>
  <si>
    <t>07.2.00.00000</t>
  </si>
  <si>
    <t>Основное мероприятие «Обеспечение предоставления жилых помещений детям-сиротам и детям, оставшихся без попечения родителей, лицам из их числа»</t>
  </si>
  <si>
    <t>07.2.01.00000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</si>
  <si>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полномочий)»</t>
  </si>
  <si>
    <t>07.2.01.87640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</si>
  <si>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полномочий)» (Закупка товаров, работ и услуг для обеспечения государственных (муниципальных) нужд)</t>
  </si>
  <si>
    <t>Основное мероприятие "Осуществление учета имущества муниципального округа"</t>
  </si>
  <si>
    <t>07.2.02.00000</t>
  </si>
  <si>
    <t>Мероприятие «Обеспечение эффективного управления распоряжения, использования и сохранности имущества округа»</t>
  </si>
  <si>
    <t>07.2.02.01720</t>
  </si>
  <si>
    <t>Мероприятие «Обеспечение эффективного управления распоряжения, использования и сохранности имущества округа» (Закупка товаров, работ и услуг для обеспечения государственных (муниципальных) нужд)</t>
  </si>
  <si>
    <t>07.2.03.00000</t>
  </si>
  <si>
    <t>07.2.03.02000</t>
  </si>
  <si>
    <t>07.2.03.77710</t>
  </si>
  <si>
    <t>07.2.03.77711</t>
  </si>
  <si>
    <t>Другие вопросы в области жилищно-коммунального хозяйства</t>
  </si>
  <si>
    <t>Подпрограмма "Обеспечение жильем молодых семей на территории Серышевского муниципального округа"</t>
  </si>
  <si>
    <t>04.6.00.00000</t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</si>
  <si>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</si>
  <si>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04.6.01.00000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</si>
  <si>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местностей»</t>
  </si>
  <si>
    <t>04.6.01.87630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</si>
  <si>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местностей» (Закупка товаров, работ и услуг для обеспечения государственных (муниципальных) нужд)</t>
  </si>
  <si>
    <t>Мероприятие «Обеспечение жильем молодых семей»</t>
  </si>
  <si>
    <t>04.6.01.L4970</t>
  </si>
  <si>
    <t>Мероприятие «Обеспечение жильем молодых семей» (Социальное обеспечение и иные выплаты населению)</t>
  </si>
  <si>
    <t>Охрана семьи и детства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</si>
  <si>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</t>
  </si>
  <si>
    <t>07.2.01.R0820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</si>
  <si>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 (Капитальные вложения в объекты государственной (муниципальной) собственности)</t>
  </si>
  <si>
    <t>400</t>
  </si>
  <si>
    <t>955</t>
  </si>
  <si>
    <t>УПРАВЛЕНИЕ СИСТЕМЫ ОБРАЗОВАНИЯ СЕРЫШЕВСКОГО МУНИЦИПАЛЬНОГО ОКРУГА</t>
  </si>
  <si>
    <t>07</t>
  </si>
  <si>
    <t>ОБРАЗОВАНИЕ</t>
  </si>
  <si>
    <t>Дошкольное образование</t>
  </si>
  <si>
    <t>Муниципальная программа "Развитие образования Серышевского муниципального округа"</t>
  </si>
  <si>
    <t>05.0.00.00000</t>
  </si>
  <si>
    <t>Подпрограмма «Развитие дошкольного, общего и дополнительного образования детей»</t>
  </si>
  <si>
    <t>05.1.00.00000</t>
  </si>
  <si>
    <t>Основное мероприятие «Обеспечение государственных гарантий реализации прав граждан на получение общедоступного дошкольного начального, основного, общего и дополнительного образования»</t>
  </si>
  <si>
    <t>05.1.01.00000</t>
  </si>
  <si>
    <t>Мероприятие "Субсидии бюджетным учреждениям на финансовое обеспечение муниципального задания"</t>
  </si>
  <si>
    <t>05.1.01.77714</t>
  </si>
  <si>
    <t>Мероприятие "Субсидии бюджетным учреждениям на финансовое обеспечение муниципального задания" (Предоставление субсидий бюджетным, автономным учреждениям и иным некоммерческим организациям)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</si>
  <si>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</t>
  </si>
  <si>
    <t>05.1.01.88500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</si>
  <si>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 (Предоставление субсидий бюджетным, автономным учреждениям и иным некоммерческим организациям)</t>
  </si>
  <si>
    <t>Основное мероприятие "Содействие развитию дошкольного и общего образования"</t>
  </si>
  <si>
    <t>05.1.02.00000</t>
  </si>
  <si>
    <t>Мероприятие "Благоустройство территорий дошкольных образовательных организаций"</t>
  </si>
  <si>
    <t>05.1.02.S7650</t>
  </si>
  <si>
    <t>Мероприятие "Благоустройство территорий дошкольных образовательных организаций" (Предоставление субсидий бюджетным, автономным учреждениям и иным некоммерческим организациям)</t>
  </si>
  <si>
    <t>Общее образование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</si>
  <si>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</t>
  </si>
  <si>
    <t>05.1.01.53030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</si>
  <si>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 (Предоставление субсидий бюджетным, автономным учреждениям и иным некоммерческим организациям)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</si>
  <si>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</t>
  </si>
  <si>
    <t>05.1.01.80740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</si>
  <si>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 (Предоставление субсидий бюджетным, автономным учреждениям и иным некоммерческим организациям)</t>
  </si>
  <si>
    <t>Мероприятие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"1000 дворов")</t>
  </si>
  <si>
    <t>05.1.02.55051</t>
  </si>
  <si>
    <t>Мероприятие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"1000 дворов") (Предоставление субсидий бюджетным, автономным учреждениям и иным некоммерческим организациям)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</si>
  <si>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</t>
  </si>
  <si>
    <t>05.1.02.88560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</si>
  <si>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 (Предоставление субсидий бюджетным, автономным учреждениям и иным некоммерческим организациям)</t>
  </si>
  <si>
    <t>Мероприятие "Модернизация систем общего образования"</t>
  </si>
  <si>
    <t>05.1.02.S0920</t>
  </si>
  <si>
    <t>Мероприятие "Модернизация систем общего образования" (Предоставление субсидий бюджетным, автономным учреждениям и иным некоммерческим организациям)</t>
  </si>
  <si>
    <t>Мероприятие "Организация и проведение мероприятий по благоустройству территорий общеобразовательных организаций "</t>
  </si>
  <si>
    <t>05.1.02.S8570</t>
  </si>
  <si>
    <t>Мероприятие "Организация и проведение мероприятий по благоустройству территорий общеобразовательных организаций " (Предоставление субсидий бюджетным, автономным учреждениям и иным некоммерческим организациям)</t>
  </si>
  <si>
    <t>Основное мероприятие Федеральный проект "Патриотическое воспитание граждан Российской Федерации"</t>
  </si>
  <si>
    <t>05.1.EВ.00000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</si>
  <si>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</si>
  <si>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05.1.EВ.51790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</si>
  <si>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 (Предоставление субсидий бюджетным, автономным учреждениям и иным некоммерческим организациям)</t>
  </si>
  <si>
    <t>Подпрограмма "Развитие системы защиты прав детей"</t>
  </si>
  <si>
    <t>05.3.00.00000</t>
  </si>
  <si>
    <t>Основное мероприятие "Реализация прав и гарантий на государственную поддержку отдельных категорий граждан"</t>
  </si>
  <si>
    <t>05.3.02.00000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</si>
  <si>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</t>
  </si>
  <si>
    <t>05.3.02.87820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</si>
  <si>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 (Предоставление субсидий бюджетным, автономным учреждениям и иным некоммерческим организациям)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</si>
  <si>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</si>
  <si>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05.3.02.89020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</si>
  <si>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</si>
  <si>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Мероприятие "Организация бесплатного питания обучающихся в муниципальных общеобразовательных организациях (в части финансового обеспечения материальных средств для осуществления государственного полномочия)"</t>
  </si>
  <si>
    <t>05.3.02.89030</t>
  </si>
  <si>
    <t>Мероприятие "Организация бесплатного питания обучающихся в муниципальных общеобразовательных организациях (в части финансового обеспечения материальных средств для осуществления государственного полномочия)" (Предоставление субсидий бюджетным, автономным учреждениям и иным некоммерческим организациям)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</si>
  <si>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</t>
  </si>
  <si>
    <t>05.3.02.89040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</si>
  <si>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 (Предоставление субсидий бюджетным, автономным учреждениям и иным некоммерческим организациям)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</si>
  <si>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</t>
  </si>
  <si>
    <t>05.3.02.R3040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</si>
  <si>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 (Предоставление субсидий бюджетным, автономным учреждениям и иным некоммерческим организациям)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</si>
  <si>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</t>
  </si>
  <si>
    <t>05.3.02.S7620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</si>
  <si>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</si>
  <si>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</si>
  <si>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Мероприятие "Обеспечение функционирования модели персонифицированного финансирования дополнительного образования"</t>
  </si>
  <si>
    <t>05.1.01.01522</t>
  </si>
  <si>
    <t>Мероприятие "Обеспечение функционирования модели персонифицированного финансирования дополнительного образования" (Предоставление субсидий бюджетным, автономным учреждениям и иным некоммерческим организациям)</t>
  </si>
  <si>
    <t>Мероприятие "Обеспечение функционирования модели персонифицированного финансирования дополнительного образования" (Иные бюджетные ассигнования)</t>
  </si>
  <si>
    <t>Молодежная политика</t>
  </si>
  <si>
    <t>Основное мероприятие "Организация и обеспечение проведения оздоровительной кампании детей"</t>
  </si>
  <si>
    <t>05.3.01.00000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</si>
  <si>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</t>
  </si>
  <si>
    <t>05.3.01.S7500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</si>
  <si>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(Социальное обеспечение и иные выплаты населению)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</si>
  <si>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</si>
  <si>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</si>
  <si>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Подпрограмма "Обеспечение реализации муниципальной программы "Развитие образования Серышевского муниципального округа" и прочие мероприятия в области образования"</t>
  </si>
  <si>
    <t>05.5.00.00000</t>
  </si>
  <si>
    <t>Основное мероприятие "Обеспечение функции исполнительных органов муниципальной власти"</t>
  </si>
  <si>
    <t>05.5.01.00000</t>
  </si>
  <si>
    <t>Мероприятие "Содержание органов местного самоуправления"</t>
  </si>
  <si>
    <t>05.5.01.02000</t>
  </si>
  <si>
    <t>Мероприятие "Содержание органов местного самоуправления"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</si>
  <si>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органов местного самоуправления" (Закупка товаров, работ и услуг для обеспечения государственных (муниципальных) нужд)</t>
  </si>
  <si>
    <t>Мероприятие "Содержание органов местного самоуправления" (Иные бюджетные ассигнования)</t>
  </si>
  <si>
    <t>05.5.01.77710</t>
  </si>
  <si>
    <t>05.5.01.77711</t>
  </si>
  <si>
    <t>Основное мероприятие "Обеспечение деятельности оказания услуг муниципальных учреждений"</t>
  </si>
  <si>
    <t>05.5.02.00000</t>
  </si>
  <si>
    <t>Мероприятие "Содержание подведомственных муниципальных учреждений"</t>
  </si>
  <si>
    <t>05.5.02.02009</t>
  </si>
  <si>
    <t>Мероприятие "Содержание подведомственных муниципальных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</si>
  <si>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подведомственных муниципальных учреждений" (Закупка товаров, работ и услуг для обеспечения государственных (муниципальных) нужд)</t>
  </si>
  <si>
    <t>Мероприятие "Содержание подведомственных муниципальных учреждений" (Иные бюджетные ассигнования)</t>
  </si>
  <si>
    <t>05.5.02.77713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</si>
  <si>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</t>
  </si>
  <si>
    <t>05.1.01.87250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</si>
  <si>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(Закупка товаров, работ и услуг для обеспечения государственных (муниципальных) нужд)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</si>
  <si>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(Социальное обеспечение и иные выплаты населению)</t>
  </si>
  <si>
    <t>Мероприятие "Единовременная денежная выплата при передаче ребенка на воспитание в семью"</t>
  </si>
  <si>
    <t>05.3.02.11020</t>
  </si>
  <si>
    <t>Мероприятие "Единовременная денежная выплата при передаче ребенка на воспитание в семью" (Социальное обеспечение и иные выплаты населению)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</si>
  <si>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</t>
  </si>
  <si>
    <t>05.3.02.70000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</si>
  <si>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 (Социальное обеспечение и иные выплаты населению)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</si>
  <si>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</t>
  </si>
  <si>
    <t>05.3.02.87700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</si>
  <si>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 (Социальное обеспечение и иные выплаты населению)</t>
  </si>
  <si>
    <t>Другие вопросы в области социальной политики</t>
  </si>
  <si>
    <t>Мероприятие "Организация и осуществление деятельности по опеке и попечительству в отношении несовершеннолетних"</t>
  </si>
  <si>
    <t>05.3.02.87300</t>
  </si>
  <si>
    <t>Мероприятие "Организация и осуществление деятельности по опеке и попечительству в отношении несовершеннолетних"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</si>
  <si>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"Организация и осуществление деятельности по опеке и попечительству в отношении несовершеннолетних" (Закупка товаров, работ и услуг для обеспечения государственных (муниципальных) нужд)</t>
  </si>
  <si>
    <t>957</t>
  </si>
  <si>
    <t>КОМИТЕТ ПО КУЛЬТУРЕ, МОЛОДЕЖНОЙ ПОЛИТИКЕ И СПОРТУ АДМИНИСТРАЦИИ СЕРЫШЕВСКОГО МУНИЦИПАЛЬНОГО ОКРУГА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</si>
  <si>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</si>
  <si>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03.0.00.00000</t>
  </si>
  <si>
    <t>Подпрограмма «Реализация мероприятий в области культуры на территории Серышевского муниципального округа»</t>
  </si>
  <si>
    <t>03.1.00.00000</t>
  </si>
  <si>
    <t>Основное мероприятие «Развитие дополнительного образования детей»</t>
  </si>
  <si>
    <t>03.1.01.00000</t>
  </si>
  <si>
    <t>03.1.01.77714</t>
  </si>
  <si>
    <t>Подпрограмма «Реализация мероприятий в области молодежной политики на территории Серышевского муниципального округа»</t>
  </si>
  <si>
    <t>03.2.00.00000</t>
  </si>
  <si>
    <t>Основное мероприятие «Реализация мероприятий в области молодежной политики»</t>
  </si>
  <si>
    <t>03.2.01.00000</t>
  </si>
  <si>
    <t>Мероприятие «Проведение мероприятий для подростков и молодежи»</t>
  </si>
  <si>
    <t>03.2.01.01320</t>
  </si>
  <si>
    <t>Мероприятие «Проведение мероприятий для подростков и молодежи» (Предоставление субсидий бюджетным, автономным учреждениям и иным некоммерческим организациям)</t>
  </si>
  <si>
    <t>08</t>
  </si>
  <si>
    <t>КУЛЬТУРА, КИНЕМАТОГРАФИЯ</t>
  </si>
  <si>
    <t>Культура</t>
  </si>
  <si>
    <t>Основное мероприятие «Развитие культуры и искусства»</t>
  </si>
  <si>
    <t>03.1.02.00000</t>
  </si>
  <si>
    <t>Мероприятия в области культуры и искусства</t>
  </si>
  <si>
    <t>03.1.02.01310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</si>
  <si>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</si>
  <si>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03.1.02.77714</t>
  </si>
  <si>
    <t>Основное мероприятие «Библиотечное обслуживание»</t>
  </si>
  <si>
    <t>03.1.04.00000</t>
  </si>
  <si>
    <t>03.1.04.77714</t>
  </si>
  <si>
    <t>Другие вопросы в области культуры, кинематографии</t>
  </si>
  <si>
    <t>Мероприятие "Расходы на обеспечение функций исполнительных органов местного самоуправления"</t>
  </si>
  <si>
    <t>03.1.05.00000</t>
  </si>
  <si>
    <t>03.1.05.02000</t>
  </si>
  <si>
    <t>03.1.05.77710</t>
  </si>
  <si>
    <t>03.1.05.77711</t>
  </si>
  <si>
    <t>Мероприятие "Финансовое обеспечение расходов общепрограммного характера"</t>
  </si>
  <si>
    <t>03.1.06.00000</t>
  </si>
  <si>
    <t>Содержание подведомственных муниципальных учреждений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</si>
  <si>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</si>
  <si>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</si>
  <si>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03.1.06.77713</t>
  </si>
  <si>
    <t>ФИЗИЧЕСКАЯ КУЛЬТУРА И СПОРТ</t>
  </si>
  <si>
    <t>Массовый спорт</t>
  </si>
  <si>
    <t>Подпрограмма «Реализация мероприятий в области физической культуры и спорта на территории Серышевского муниципального округа»</t>
  </si>
  <si>
    <t>03.3.00.00000</t>
  </si>
  <si>
    <t>Основное мероприятие "Мероприятия в области физической культуры и спорта на территории Серышевского муниципального округа"</t>
  </si>
  <si>
    <t>03.3.01.00000</t>
  </si>
  <si>
    <t>Мероприятия в области здравоохранения, спорта и физической культуры, туризма</t>
  </si>
  <si>
    <t>03.3.01.01330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</si>
  <si>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</si>
  <si>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03.3.01.02009</t>
  </si>
  <si>
    <t>03.3.01.77713</t>
  </si>
  <si>
    <t>976</t>
  </si>
  <si>
    <t>КОНТРОЛЬНО-СЧЕТНЫЙ ОРГАН СЕРЫШЕВСКОГО МУНИЦИПАЛЬНОГО ОКРУГА АМУРСКОЙ ОБЛАСТИ</t>
  </si>
  <si>
    <t>Обеспечение деятельности Контрольно-счетного органа Серышевского муниципального округа</t>
  </si>
  <si>
    <t>77.7.12.00000</t>
  </si>
  <si>
    <t>Обеспечение деятельности Контрольно-счетного органа</t>
  </si>
  <si>
    <t>77.7.12.01006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</si>
  <si>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</si>
  <si>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977</t>
  </si>
  <si>
    <t>УПРАВЛЕНИЕ ЖИЗНЕОБЕСПЕЧЕНИЯ АДМИНИСТРАЦИИ СЕРЫШЕВСКОГО МУНИЦИПАЛЬНОГО ОКРУГА</t>
  </si>
  <si>
    <t>Основное мероприятие «Осуществление полномочий по защите населения и территорий от чрезвычайных ситуаций природного и техногенного характера, гражданской обороны»</t>
  </si>
  <si>
    <t>07.3.04.00000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</si>
  <si>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</t>
  </si>
  <si>
    <t>07.3.04.01732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</si>
  <si>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 (Закупка товаров, работ и услуг для обеспечения государственных (муниципальных) нужд)</t>
  </si>
  <si>
    <t>Защита населения и территории от чрезвычайных ситуаций природного и техногенного характера, пожарная безопасность</t>
  </si>
  <si>
    <t>Подпрограмма "Комплексное развитие сельских территорий Серышевского муниципального округа"</t>
  </si>
  <si>
    <t>02.2.00.00000</t>
  </si>
  <si>
    <t>Основное мероприятие «Снижение рисков и смягчение последствий чрезвычайных ситуаций природного и техногенного характера, а также обеспечение безопасности населения»</t>
  </si>
  <si>
    <t>02.2.06.00000</t>
  </si>
  <si>
    <t>Мероприятие "Проведение мероприятий по реализации муниципальной программы"</t>
  </si>
  <si>
    <t>02.2.06.02006</t>
  </si>
  <si>
    <t>Мероприятие "Проведение мероприятий по реализации муниципальной программы" (Закупка товаров, работ и услуг для обеспечения государственных (муниципальных) нужд)</t>
  </si>
  <si>
    <t>Транспорт</t>
  </si>
  <si>
    <t>Подпрограмма «Организация и развитие пассажирского транспорта общего пользования в Серышевском муниципальном округе»</t>
  </si>
  <si>
    <t>04.3.00.00000</t>
  </si>
  <si>
    <t>Мероприятие «Организация и развитие пассажирского транспорта общего пользования в Серышевском муниципальном округе»</t>
  </si>
  <si>
    <t>04.3.01.00000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</si>
  <si>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маршрутах»</t>
  </si>
  <si>
    <t>04.3.01.01440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</si>
  <si>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маршрутах» (Закупка товаров, работ и услуг для обеспечения государственных (муниципальных) нужд)</t>
  </si>
  <si>
    <t>Мероприятие «Оказание поддержки, связанной с организацией транспортного обслуживания населения»</t>
  </si>
  <si>
    <t>04.3.01.S0680</t>
  </si>
  <si>
    <t>Мероприятие «Оказание поддержки, связанной с организацией транспортного обслуживания населения» (Закупка товаров, работ и услуг для обеспечения государственных (муниципальных) нужд)</t>
  </si>
  <si>
    <t>Мероприятие «Развитие системы предупреждения опасного поведения участников дорожного движения»</t>
  </si>
  <si>
    <t>04.4.01.01430</t>
  </si>
  <si>
    <t>Мероприятие «Развитие системы предупреждения опасного поведения участников дорожного движения» (Закупка товаров, работ и услуг для обеспечения государственных (муниципальных) нужд)</t>
  </si>
  <si>
    <t>Основное мероприятие "Содействие развитию автомобильных дорог общего пользования местного значения"</t>
  </si>
  <si>
    <t>04.4.02.00000</t>
  </si>
  <si>
    <t>Мероприятие «Обустройство остановок для дошкольных маршрутов, а также освещение улично-дорожной сети населенных пунктов»</t>
  </si>
  <si>
    <t>04.4.02.S1270</t>
  </si>
  <si>
    <t>Мероприятие «Обустройство остановок для дошкольных маршрутов, а также освещение улично-дорожной сети населенных пунктов» (Закупка товаров, работ и услуг для обеспечения государственных (муниципальных) нужд)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</si>
  <si>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</t>
  </si>
  <si>
    <t>04.4.02.S7480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</si>
  <si>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 (Закупка товаров, работ и услуг для обеспечения государственных (муниципальных) нужд)</t>
  </si>
  <si>
    <t>Коммунальное хозяйство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</si>
  <si>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</si>
  <si>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04.1.01.00000</t>
  </si>
  <si>
    <t>Мероприятие "Модернизация коммунальной инфраструктуры"</t>
  </si>
  <si>
    <t>04.1.01.S7400</t>
  </si>
  <si>
    <t>Мероприятие "Модернизация коммунальной инфраструктуры" (Закупка товаров, работ и услуг для обеспечения государственных (муниципальных) нужд)</t>
  </si>
  <si>
    <t>Мероприятие "Софинансирование мероприятий, направленных на ремонт общественных бань"</t>
  </si>
  <si>
    <t>04.1.01.S9050</t>
  </si>
  <si>
    <t>Мероприятие "Софинансирование мероприятий, направленных на ремонт общественных бань" (Закупка товаров, работ и услуг для обеспечения государственных (муниципальных) нужд)</t>
  </si>
  <si>
    <t>Основное мероприятие "Поддержка организаций (индивидуальных предпринимателей), осуществляющих оказание жилищно-коммунальных услуг населению"</t>
  </si>
  <si>
    <t>04.1.02.00000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</si>
  <si>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</t>
  </si>
  <si>
    <t>04.1.02.87120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</si>
  <si>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(Закупка товаров, работ и услуг для обеспечения государственных (муниципальных) нужд)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</si>
  <si>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(Иные бюджетные ассигнования)</t>
  </si>
  <si>
    <t>ОХРАНА ОКРУЖАЮЩЕЙ СРЕДЫ</t>
  </si>
  <si>
    <t>Другие вопросы в области охраны окружающей среды</t>
  </si>
  <si>
    <t>Основное мероприятие "Улучшение экологической ситуации на территории муниципального образования"</t>
  </si>
  <si>
    <t>04.1.03.00000</t>
  </si>
  <si>
    <t>Мероприятие "Мероприятие в сфере охраны окружающей среды"</t>
  </si>
  <si>
    <t>04.1.03.01477</t>
  </si>
  <si>
    <t>Мероприятие "Мероприятие в сфере охраны окружающей среды" (Закупка товаров, работ и услуг для обеспечения государственных (муниципальных) нужд)</t>
  </si>
  <si>
    <t>Всего</t>
  </si>
  <si>
    <t xml:space="preserve">                                          к решению Совета народных депутатов</t>
  </si>
  <si>
    <t xml:space="preserve">                                          Приложение № 8</t>
  </si>
  <si>
    <t xml:space="preserve">                                          Серышевского муниципального округа</t>
  </si>
  <si>
    <t>Ведомственная структура расходов  бюджета округа на 2024 год и плановый период 2025 и 2026 годов (по главным распорядителям средств бюджета округа, разделам, подразделам, целевым статьям  (муниципальным программам и непрограммным направлениям деятельности) и группам видов расходов классификации расходов бюджета округа)</t>
  </si>
  <si>
    <t>06.1.02.01612</t>
  </si>
  <si>
    <t>Мероприятие "Профилактика повторной преступности среди лиц, состоящих на учете в уголовно-исполнительной инспекции УФСИН России по Амурской области</t>
  </si>
  <si>
    <t>Мероприятие "Развитие аппаратно-программного комплекса "Безопасный город" (Закупка товаров, работ и услуг для обеспечения государственных (муниципальных) нужд)</t>
  </si>
  <si>
    <t>Мероприятие "Профилактика повторной преступности среди лиц, состоящих на учете в уголовно-исполнительной инспекции УФСИН России по Амурской области (Закупка товаров, работ и услуг для обеспечения государственных (муниципальных) нужд)</t>
  </si>
  <si>
    <t>05.1.02.L7500</t>
  </si>
  <si>
    <t>Мероприятие "Модернихация школьных систем образования"</t>
  </si>
  <si>
    <t>Мероприятие "Модернихация школьных систем образования" (Предоставление субсидий бюджетным, автономным учреждениям и иным некоммерческим организациям)</t>
  </si>
  <si>
    <t>Рсновное мероприятие "Улучшение экологической ситуации на территории муниципального образования"</t>
  </si>
  <si>
    <t>04.1.03.01479</t>
  </si>
  <si>
    <t>Мероприятие "Благоустройство общественной территории "Сквер по ул. Святителя Иннокентия"</t>
  </si>
  <si>
    <t>Мероприятие "Благоустройство общественной территории "Сквер по ул. Святителя Иннокентия" (Капитальные вложения в объекты государственной (муниципальной) собственности)</t>
  </si>
  <si>
    <t>Мероприятие " Поощрение наиболее активных наставников несовершеннолетних"</t>
  </si>
  <si>
    <t>06.1.01.01613</t>
  </si>
  <si>
    <t>Мероприятие " Поощрение наиболее активных наставников несовершеннолетних" (Закупка товаров, работ и услуг для обеспечения государственных (муниципальных) нужд)</t>
  </si>
  <si>
    <t xml:space="preserve"> тыс.рублей</t>
  </si>
  <si>
    <t>2024 год</t>
  </si>
  <si>
    <t>2025 год</t>
  </si>
  <si>
    <t>2026 год</t>
  </si>
  <si>
    <t xml:space="preserve">                                          от 22.12.2023 № 179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</si>
</sst>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?"/>
    <numFmt numFmtId="165" formatCode="#,##0.0"/>
    <numFmt numFmtId="166" formatCode="0.0"/>
  </numFmts>
  <fonts count="19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scheme val="minor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" fontId="5" fillId="2" borderId="2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4" fontId="3" fillId="2" borderId="2" xfId="0" applyNumberFormat="1" applyFont="1" applyFill="1" applyBorder="1" applyAlignment="1">
      <alignment horizontal="right"/>
    </xf>
    <xf numFmtId="4" fontId="3" fillId="2" borderId="2" xfId="0" applyNumberFormat="1" applyFont="1" applyFill="1" applyBorder="1" applyAlignment="1">
      <alignment horizontal="justify" vertical="center" wrapText="1"/>
    </xf>
    <xf numFmtId="0" fontId="3" fillId="2" borderId="1" xfId="0" applyNumberFormat="1" applyFont="1" applyFill="1" applyBorder="1" applyAlignment="1"/>
    <xf numFmtId="4" fontId="4" fillId="2" borderId="2" xfId="0" applyNumberFormat="1" applyFont="1" applyFill="1" applyBorder="1" applyAlignment="1">
      <alignment horizontal="justify" vertical="center" wrapText="1"/>
    </xf>
    <xf numFmtId="0" fontId="4" fillId="2" borderId="1" xfId="0" applyNumberFormat="1" applyFont="1" applyFill="1" applyBorder="1" applyAlignment="1"/>
    <xf numFmtId="165" fontId="4" fillId="2" borderId="1" xfId="0" applyNumberFormat="1" applyFont="1" applyFill="1" applyBorder="1" applyAlignment="1"/>
    <xf numFmtId="4" fontId="5" fillId="2" borderId="2" xfId="0" applyNumberFormat="1" applyFont="1" applyFill="1" applyBorder="1" applyAlignment="1">
      <alignment horizontal="justify" vertical="center" wrapText="1"/>
    </xf>
    <xf numFmtId="0" fontId="5" fillId="2" borderId="1" xfId="0" applyNumberFormat="1" applyFont="1" applyFill="1" applyBorder="1" applyAlignment="1"/>
    <xf numFmtId="165" fontId="3" fillId="2" borderId="1" xfId="0" applyNumberFormat="1" applyFont="1" applyFill="1" applyBorder="1" applyAlignment="1"/>
    <xf numFmtId="165" fontId="5" fillId="2" borderId="1" xfId="0" applyNumberFormat="1" applyFont="1" applyFill="1" applyBorder="1" applyAlignment="1"/>
    <xf numFmtId="0" fontId="6" fillId="2" borderId="0" xfId="0" applyFont="1" applyFill="1"/>
    <xf numFmtId="49" fontId="7" fillId="2" borderId="2" xfId="0" applyNumberFormat="1" applyFont="1" applyFill="1" applyBorder="1" applyAlignment="1">
      <alignment horizontal="justify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right"/>
    </xf>
    <xf numFmtId="4" fontId="7" fillId="2" borderId="2" xfId="0" applyNumberFormat="1" applyFont="1" applyFill="1" applyBorder="1" applyAlignment="1">
      <alignment horizontal="right"/>
    </xf>
    <xf numFmtId="4" fontId="7" fillId="2" borderId="2" xfId="0" applyNumberFormat="1" applyFont="1" applyFill="1" applyBorder="1" applyAlignment="1">
      <alignment horizontal="justify" vertical="center" wrapText="1"/>
    </xf>
    <xf numFmtId="0" fontId="7" fillId="2" borderId="1" xfId="0" applyNumberFormat="1" applyFont="1" applyFill="1" applyBorder="1" applyAlignment="1"/>
    <xf numFmtId="0" fontId="8" fillId="2" borderId="0" xfId="0" applyFont="1" applyFill="1"/>
    <xf numFmtId="0" fontId="9" fillId="2" borderId="0" xfId="0" applyFont="1" applyFill="1"/>
    <xf numFmtId="0" fontId="10" fillId="2" borderId="1" xfId="0" applyNumberFormat="1" applyFont="1" applyFill="1" applyBorder="1" applyAlignment="1"/>
    <xf numFmtId="0" fontId="11" fillId="2" borderId="0" xfId="0" applyFont="1" applyFill="1"/>
    <xf numFmtId="4" fontId="10" fillId="2" borderId="2" xfId="0" applyNumberFormat="1" applyFont="1" applyFill="1" applyBorder="1" applyAlignment="1">
      <alignment horizontal="right"/>
    </xf>
    <xf numFmtId="4" fontId="10" fillId="2" borderId="2" xfId="0" applyNumberFormat="1" applyFont="1" applyFill="1" applyBorder="1" applyAlignment="1">
      <alignment horizontal="justify" vertical="center" wrapText="1"/>
    </xf>
    <xf numFmtId="0" fontId="0" fillId="2" borderId="0" xfId="0" applyFont="1" applyFill="1"/>
    <xf numFmtId="165" fontId="10" fillId="2" borderId="1" xfId="0" applyNumberFormat="1" applyFont="1" applyFill="1" applyBorder="1" applyAlignment="1"/>
    <xf numFmtId="0" fontId="12" fillId="2" borderId="0" xfId="0" applyFont="1" applyFill="1"/>
    <xf numFmtId="0" fontId="0" fillId="2" borderId="0" xfId="0" applyFill="1"/>
    <xf numFmtId="164" fontId="13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165" fontId="14" fillId="2" borderId="1" xfId="0" applyNumberFormat="1" applyFont="1" applyFill="1" applyBorder="1" applyAlignment="1">
      <alignment horizontal="right" vertical="center" wrapText="1"/>
    </xf>
    <xf numFmtId="0" fontId="17" fillId="2" borderId="2" xfId="0" applyNumberFormat="1" applyFont="1" applyFill="1" applyBorder="1" applyAlignment="1">
      <alignment vertical="center"/>
    </xf>
    <xf numFmtId="165" fontId="17" fillId="2" borderId="2" xfId="0" applyNumberFormat="1" applyFont="1" applyFill="1" applyBorder="1" applyAlignment="1">
      <alignment vertical="center"/>
    </xf>
    <xf numFmtId="49" fontId="16" fillId="2" borderId="2" xfId="0" applyNumberFormat="1" applyFont="1" applyFill="1" applyBorder="1" applyAlignment="1">
      <alignment horizontal="justify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165" fontId="16" fillId="2" borderId="2" xfId="0" applyNumberFormat="1" applyFont="1" applyFill="1" applyBorder="1" applyAlignment="1">
      <alignment horizontal="right"/>
    </xf>
    <xf numFmtId="49" fontId="18" fillId="2" borderId="2" xfId="0" applyNumberFormat="1" applyFont="1" applyFill="1" applyBorder="1" applyAlignment="1">
      <alignment horizontal="justify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justify" vertical="center" wrapText="1"/>
    </xf>
    <xf numFmtId="164" fontId="18" fillId="2" borderId="2" xfId="0" applyNumberFormat="1" applyFont="1" applyFill="1" applyBorder="1" applyAlignment="1">
      <alignment horizontal="justify" vertical="center" wrapText="1"/>
    </xf>
    <xf numFmtId="166" fontId="18" fillId="2" borderId="2" xfId="0" applyNumberFormat="1" applyFont="1" applyFill="1" applyBorder="1" applyAlignment="1">
      <alignment horizontal="right"/>
    </xf>
    <xf numFmtId="164" fontId="16" fillId="2" borderId="2" xfId="0" applyNumberFormat="1" applyFont="1" applyFill="1" applyBorder="1" applyAlignment="1">
      <alignment horizontal="justify" vertical="center" wrapText="1"/>
    </xf>
    <xf numFmtId="165" fontId="8" fillId="2" borderId="0" xfId="0" applyNumberFormat="1" applyFont="1" applyFill="1"/>
    <xf numFmtId="4" fontId="14" fillId="3" borderId="1" xfId="0" applyNumberFormat="1" applyFont="1" applyFill="1" applyBorder="1" applyAlignment="1">
      <alignment horizontal="right" vertical="center" wrapText="1"/>
    </xf>
    <xf numFmtId="4" fontId="17" fillId="3" borderId="2" xfId="0" applyNumberFormat="1" applyFont="1" applyFill="1" applyBorder="1" applyAlignment="1">
      <alignment vertical="center"/>
    </xf>
    <xf numFmtId="4" fontId="16" fillId="3" borderId="2" xfId="0" applyNumberFormat="1" applyFont="1" applyFill="1" applyBorder="1" applyAlignment="1">
      <alignment horizontal="right"/>
    </xf>
    <xf numFmtId="4" fontId="18" fillId="3" borderId="2" xfId="0" applyNumberFormat="1" applyFont="1" applyFill="1" applyBorder="1" applyAlignment="1">
      <alignment horizontal="right"/>
    </xf>
    <xf numFmtId="4" fontId="7" fillId="3" borderId="2" xfId="0" applyNumberFormat="1" applyFont="1" applyFill="1" applyBorder="1" applyAlignment="1">
      <alignment horizontal="right"/>
    </xf>
    <xf numFmtId="4" fontId="8" fillId="3" borderId="0" xfId="0" applyNumberFormat="1" applyFont="1" applyFill="1"/>
    <xf numFmtId="0" fontId="16" fillId="2" borderId="1" xfId="0" applyNumberFormat="1" applyFont="1" applyFill="1" applyBorder="1" applyAlignment="1"/>
    <xf numFmtId="49" fontId="18" fillId="4" borderId="2" xfId="0" applyNumberFormat="1" applyFont="1" applyFill="1" applyBorder="1" applyAlignment="1">
      <alignment horizontal="justify" vertical="center" wrapText="1"/>
    </xf>
    <xf numFmtId="49" fontId="18" fillId="4" borderId="2" xfId="0" applyNumberFormat="1" applyFont="1" applyFill="1" applyBorder="1" applyAlignment="1">
      <alignment horizontal="center" vertical="center" wrapText="1"/>
    </xf>
    <xf numFmtId="4" fontId="18" fillId="4" borderId="2" xfId="0" applyNumberFormat="1" applyFont="1" applyFill="1" applyBorder="1" applyAlignment="1">
      <alignment horizontal="right"/>
    </xf>
    <xf numFmtId="165" fontId="18" fillId="4" borderId="2" xfId="0" applyNumberFormat="1" applyFont="1" applyFill="1" applyBorder="1" applyAlignment="1">
      <alignment horizontal="right"/>
    </xf>
    <xf numFmtId="4" fontId="4" fillId="4" borderId="2" xfId="0" applyNumberFormat="1" applyFont="1" applyFill="1" applyBorder="1" applyAlignment="1">
      <alignment horizontal="right"/>
    </xf>
    <xf numFmtId="4" fontId="4" fillId="4" borderId="2" xfId="0" applyNumberFormat="1" applyFont="1" applyFill="1" applyBorder="1" applyAlignment="1">
      <alignment horizontal="justify" vertical="center" wrapText="1"/>
    </xf>
    <xf numFmtId="0" fontId="4" fillId="4" borderId="1" xfId="0" applyNumberFormat="1" applyFont="1" applyFill="1" applyBorder="1" applyAlignment="1"/>
    <xf numFmtId="0" fontId="0" fillId="4" borderId="0" xfId="0" applyFill="1"/>
    <xf numFmtId="0" fontId="0" fillId="2" borderId="0" xfId="0" applyFill="1"/>
    <xf numFmtId="49" fontId="16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5" fontId="16" fillId="2" borderId="2" xfId="0" applyNumberFormat="1" applyFont="1" applyFill="1" applyBorder="1" applyAlignment="1">
      <alignment horizontal="center" vertical="center" wrapText="1"/>
    </xf>
    <xf numFmtId="165" fontId="16" fillId="2" borderId="3" xfId="0" applyNumberFormat="1" applyFont="1" applyFill="1" applyBorder="1" applyAlignment="1">
      <alignment horizontal="center" vertical="center" wrapText="1"/>
    </xf>
    <xf numFmtId="165" fontId="16" fillId="2" borderId="4" xfId="0" applyNumberFormat="1" applyFont="1" applyFill="1" applyBorder="1" applyAlignment="1">
      <alignment horizontal="center" vertical="center" wrapText="1"/>
    </xf>
    <xf numFmtId="4" fontId="16" fillId="3" borderId="2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wrapText="1"/>
    </xf>
    <xf numFmtId="0" fontId="15" fillId="2" borderId="0" xfId="0" applyFont="1" applyFill="1" applyAlignment="1">
      <alignment horizontal="left" wrapText="1"/>
    </xf>
    <xf numFmtId="164" fontId="14" fillId="2" borderId="1" xfId="0" applyNumberFormat="1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164" fontId="16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5"/>
  <sheetViews>
    <sheetView showGridLines="0" tabSelected="1" zoomScale="90" zoomScaleNormal="90" workbookViewId="0">
      <selection activeCell="AA13" sqref="AA13"/>
    </sheetView>
  </sheetViews>
  <sheetFormatPr defaultRowHeight="10.15" customHeight="1" x14ac:dyDescent="0.25"/>
  <cols>
    <col min="1" max="1" width="41.28515625" style="23" customWidth="1"/>
    <col min="2" max="2" width="6.5703125" style="23" customWidth="1"/>
    <col min="3" max="4" width="8.28515625" style="23" customWidth="1"/>
    <col min="5" max="5" width="16.28515625" style="23" customWidth="1"/>
    <col min="6" max="6" width="6.28515625" style="23" customWidth="1"/>
    <col min="7" max="7" width="17.5703125" style="54" hidden="1" customWidth="1"/>
    <col min="8" max="8" width="22.5703125" style="48" customWidth="1"/>
    <col min="9" max="9" width="17.140625" style="54" hidden="1" customWidth="1"/>
    <col min="10" max="10" width="20.5703125" style="48" customWidth="1"/>
    <col min="11" max="11" width="20" style="54" hidden="1" customWidth="1"/>
    <col min="12" max="12" width="22.28515625" style="48" customWidth="1"/>
    <col min="13" max="25" width="8" style="32" hidden="1" customWidth="1"/>
    <col min="26" max="26" width="10.140625" style="32" bestFit="1" customWidth="1"/>
    <col min="27" max="27" width="21.7109375" style="32" customWidth="1"/>
    <col min="28" max="28" width="14.7109375" style="32" customWidth="1"/>
    <col min="29" max="29" width="18.28515625" style="32" customWidth="1"/>
    <col min="30" max="30" width="16.7109375" style="32" customWidth="1"/>
    <col min="31" max="31" width="15.42578125" style="32" customWidth="1"/>
    <col min="32" max="16384" width="9.140625" style="32"/>
  </cols>
  <sheetData>
    <row r="1" spans="1:30" ht="27" customHeight="1" x14ac:dyDescent="0.3">
      <c r="A1" s="33"/>
      <c r="B1" s="33"/>
      <c r="C1" s="33"/>
      <c r="D1" s="33"/>
      <c r="E1" s="71" t="s">
        <v>480</v>
      </c>
      <c r="F1" s="72"/>
      <c r="G1" s="72"/>
      <c r="H1" s="72"/>
      <c r="I1" s="72"/>
      <c r="J1" s="72"/>
      <c r="K1" s="72"/>
      <c r="L1" s="72"/>
      <c r="AA1" s="16"/>
    </row>
    <row r="2" spans="1:30" ht="14.25" customHeight="1" x14ac:dyDescent="0.3">
      <c r="A2" s="33"/>
      <c r="B2" s="33"/>
      <c r="C2" s="33"/>
      <c r="D2" s="33"/>
      <c r="E2" s="73" t="s">
        <v>479</v>
      </c>
      <c r="F2" s="72"/>
      <c r="G2" s="72"/>
      <c r="H2" s="72"/>
      <c r="I2" s="72"/>
      <c r="J2" s="72"/>
      <c r="K2" s="72"/>
      <c r="L2" s="72"/>
    </row>
    <row r="3" spans="1:30" ht="18.75" customHeight="1" x14ac:dyDescent="0.3">
      <c r="A3" s="33"/>
      <c r="B3" s="33"/>
      <c r="C3" s="33"/>
      <c r="D3" s="33"/>
      <c r="E3" s="73" t="s">
        <v>481</v>
      </c>
      <c r="F3" s="72"/>
      <c r="G3" s="72"/>
      <c r="H3" s="72"/>
      <c r="I3" s="72"/>
      <c r="J3" s="72"/>
      <c r="K3" s="72"/>
      <c r="L3" s="72"/>
    </row>
    <row r="4" spans="1:30" ht="19.5" customHeight="1" x14ac:dyDescent="0.3">
      <c r="A4" s="33"/>
      <c r="B4" s="33"/>
      <c r="C4" s="33"/>
      <c r="D4" s="33"/>
      <c r="E4" s="73" t="s">
        <v>501</v>
      </c>
      <c r="F4" s="72"/>
      <c r="G4" s="72"/>
      <c r="H4" s="72"/>
      <c r="I4" s="72"/>
      <c r="J4" s="72"/>
      <c r="K4" s="72"/>
      <c r="L4" s="72"/>
    </row>
    <row r="5" spans="1:30" ht="52.5" customHeight="1" x14ac:dyDescent="0.25">
      <c r="A5" s="74" t="s">
        <v>482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30" ht="28.5" customHeight="1" x14ac:dyDescent="0.2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30" ht="18.75" x14ac:dyDescent="0.25">
      <c r="A7" s="34"/>
      <c r="B7" s="34"/>
      <c r="C7" s="34"/>
      <c r="D7" s="34"/>
      <c r="E7" s="34"/>
      <c r="F7" s="34"/>
      <c r="G7" s="49"/>
      <c r="H7" s="35"/>
      <c r="I7" s="49"/>
      <c r="J7" s="35"/>
      <c r="K7" s="49"/>
      <c r="L7" s="35" t="s">
        <v>497</v>
      </c>
      <c r="M7" s="2"/>
      <c r="N7" s="2"/>
      <c r="O7" s="2"/>
      <c r="P7" s="2"/>
      <c r="Q7" s="2"/>
    </row>
    <row r="8" spans="1:30" ht="31.5" customHeight="1" x14ac:dyDescent="0.25">
      <c r="A8" s="76" t="s">
        <v>5</v>
      </c>
      <c r="B8" s="65" t="s">
        <v>6</v>
      </c>
      <c r="C8" s="65" t="s">
        <v>7</v>
      </c>
      <c r="D8" s="65" t="s">
        <v>8</v>
      </c>
      <c r="E8" s="65" t="s">
        <v>9</v>
      </c>
      <c r="F8" s="65" t="s">
        <v>10</v>
      </c>
      <c r="G8" s="70" t="s">
        <v>0</v>
      </c>
      <c r="H8" s="68" t="s">
        <v>498</v>
      </c>
      <c r="I8" s="70" t="s">
        <v>11</v>
      </c>
      <c r="J8" s="67" t="s">
        <v>499</v>
      </c>
      <c r="K8" s="70" t="s">
        <v>12</v>
      </c>
      <c r="L8" s="67" t="s">
        <v>500</v>
      </c>
      <c r="M8" s="66" t="s">
        <v>16</v>
      </c>
      <c r="N8" s="66" t="s">
        <v>12</v>
      </c>
      <c r="O8" s="66" t="s">
        <v>13</v>
      </c>
      <c r="P8" s="66" t="s">
        <v>14</v>
      </c>
      <c r="Q8" s="66" t="s">
        <v>15</v>
      </c>
      <c r="R8" s="64"/>
      <c r="S8" s="64"/>
      <c r="T8" s="64"/>
      <c r="U8" s="64"/>
      <c r="V8" s="64"/>
      <c r="W8" s="64"/>
      <c r="X8" s="64"/>
      <c r="Y8" s="64"/>
    </row>
    <row r="9" spans="1:30" ht="31.5" customHeight="1" x14ac:dyDescent="0.25">
      <c r="A9" s="76"/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70"/>
      <c r="H9" s="69"/>
      <c r="I9" s="70" t="s">
        <v>3</v>
      </c>
      <c r="J9" s="67" t="s">
        <v>2</v>
      </c>
      <c r="K9" s="70" t="s">
        <v>1</v>
      </c>
      <c r="L9" s="67" t="s">
        <v>0</v>
      </c>
      <c r="M9" s="66" t="s">
        <v>1</v>
      </c>
      <c r="N9" s="66" t="s">
        <v>2</v>
      </c>
      <c r="O9" s="66" t="s">
        <v>3</v>
      </c>
      <c r="P9" s="66" t="s">
        <v>4</v>
      </c>
      <c r="Q9" s="66"/>
      <c r="R9" s="64"/>
      <c r="S9" s="64"/>
      <c r="T9" s="64"/>
      <c r="U9" s="64"/>
      <c r="V9" s="64"/>
      <c r="W9" s="64"/>
      <c r="X9" s="64"/>
      <c r="Y9" s="64"/>
    </row>
    <row r="10" spans="1:30" ht="15" hidden="1" customHeight="1" x14ac:dyDescent="0.25">
      <c r="A10" s="36"/>
      <c r="B10" s="36"/>
      <c r="C10" s="36"/>
      <c r="D10" s="36"/>
      <c r="E10" s="36"/>
      <c r="F10" s="36"/>
      <c r="G10" s="50"/>
      <c r="H10" s="37"/>
      <c r="I10" s="50"/>
      <c r="J10" s="37"/>
      <c r="K10" s="50"/>
      <c r="L10" s="37"/>
      <c r="M10" s="3"/>
      <c r="N10" s="3"/>
      <c r="O10" s="3"/>
      <c r="P10" s="3"/>
      <c r="Q10" s="3"/>
    </row>
    <row r="11" spans="1:30" ht="63" x14ac:dyDescent="0.25">
      <c r="A11" s="38" t="s">
        <v>18</v>
      </c>
      <c r="B11" s="39" t="s">
        <v>17</v>
      </c>
      <c r="C11" s="39"/>
      <c r="D11" s="39"/>
      <c r="E11" s="39"/>
      <c r="F11" s="39"/>
      <c r="G11" s="51">
        <f>G12</f>
        <v>22372300.759999998</v>
      </c>
      <c r="H11" s="40">
        <f>H12</f>
        <v>22372.320759999999</v>
      </c>
      <c r="I11" s="51">
        <f t="shared" ref="I11:J11" si="0">I12</f>
        <v>15243716.109999999</v>
      </c>
      <c r="J11" s="40">
        <f t="shared" si="0"/>
        <v>15243.723110000001</v>
      </c>
      <c r="K11" s="51">
        <f t="shared" ref="K11" si="1">K12</f>
        <v>24475542.920000002</v>
      </c>
      <c r="L11" s="40">
        <f t="shared" ref="L11" si="2">L12</f>
        <v>24475.526810000003</v>
      </c>
      <c r="M11" s="6"/>
      <c r="N11" s="6"/>
      <c r="O11" s="6"/>
      <c r="P11" s="6"/>
      <c r="Q11" s="7"/>
      <c r="R11" s="8"/>
      <c r="S11" s="8"/>
      <c r="T11" s="8"/>
      <c r="U11" s="8"/>
      <c r="V11" s="8"/>
      <c r="W11" s="8"/>
      <c r="X11" s="8"/>
      <c r="Y11" s="8"/>
      <c r="Z11" s="8"/>
    </row>
    <row r="12" spans="1:30" ht="31.5" x14ac:dyDescent="0.25">
      <c r="A12" s="38" t="s">
        <v>21</v>
      </c>
      <c r="B12" s="39" t="s">
        <v>17</v>
      </c>
      <c r="C12" s="39" t="s">
        <v>19</v>
      </c>
      <c r="D12" s="39" t="s">
        <v>20</v>
      </c>
      <c r="E12" s="39"/>
      <c r="F12" s="39"/>
      <c r="G12" s="51">
        <f>G13+G25+G29</f>
        <v>22372300.759999998</v>
      </c>
      <c r="H12" s="40">
        <f>H13+H25+H29</f>
        <v>22372.320759999999</v>
      </c>
      <c r="I12" s="51">
        <f t="shared" ref="I12:J12" si="3">I13+I25+I29</f>
        <v>15243716.109999999</v>
      </c>
      <c r="J12" s="40">
        <f t="shared" si="3"/>
        <v>15243.723110000001</v>
      </c>
      <c r="K12" s="51">
        <f>K13+K25+K29</f>
        <v>24475542.920000002</v>
      </c>
      <c r="L12" s="40">
        <f t="shared" ref="L12" si="4">L13+L25+L29</f>
        <v>24475.526810000003</v>
      </c>
      <c r="M12" s="6"/>
      <c r="N12" s="6"/>
      <c r="O12" s="6"/>
      <c r="P12" s="6"/>
      <c r="Q12" s="7"/>
      <c r="R12" s="8"/>
      <c r="S12" s="8"/>
      <c r="T12" s="8"/>
      <c r="U12" s="8"/>
      <c r="V12" s="8"/>
      <c r="W12" s="8"/>
      <c r="X12" s="8"/>
      <c r="Y12" s="8"/>
      <c r="Z12" s="14"/>
      <c r="AA12" s="14"/>
      <c r="AB12" s="14"/>
      <c r="AC12" s="14"/>
      <c r="AD12" s="14"/>
    </row>
    <row r="13" spans="1:30" ht="61.5" customHeight="1" x14ac:dyDescent="0.25">
      <c r="A13" s="38" t="s">
        <v>23</v>
      </c>
      <c r="B13" s="39" t="s">
        <v>17</v>
      </c>
      <c r="C13" s="39" t="s">
        <v>19</v>
      </c>
      <c r="D13" s="39" t="s">
        <v>22</v>
      </c>
      <c r="E13" s="39"/>
      <c r="F13" s="39"/>
      <c r="G13" s="51">
        <f>G14</f>
        <v>13775052.27</v>
      </c>
      <c r="H13" s="40">
        <f>H14</f>
        <v>13775.072269999999</v>
      </c>
      <c r="I13" s="51">
        <f t="shared" ref="I13:J14" si="5">I14</f>
        <v>14243716.109999999</v>
      </c>
      <c r="J13" s="40">
        <f t="shared" si="5"/>
        <v>14243.723110000001</v>
      </c>
      <c r="K13" s="51">
        <f t="shared" ref="K13:K14" si="6">K14</f>
        <v>14243716.109999999</v>
      </c>
      <c r="L13" s="40">
        <f t="shared" ref="L13:L14" si="7">L14</f>
        <v>14243.7</v>
      </c>
      <c r="M13" s="6"/>
      <c r="N13" s="6"/>
      <c r="O13" s="6"/>
      <c r="P13" s="6"/>
      <c r="Q13" s="7"/>
      <c r="R13" s="8"/>
      <c r="S13" s="8"/>
      <c r="T13" s="8"/>
      <c r="U13" s="8"/>
      <c r="V13" s="8"/>
      <c r="W13" s="8"/>
      <c r="X13" s="8"/>
      <c r="Y13" s="8"/>
      <c r="Z13" s="8"/>
    </row>
    <row r="14" spans="1:30" ht="78.75" x14ac:dyDescent="0.25">
      <c r="A14" s="41" t="s">
        <v>24</v>
      </c>
      <c r="B14" s="42" t="s">
        <v>17</v>
      </c>
      <c r="C14" s="42" t="s">
        <v>19</v>
      </c>
      <c r="D14" s="42" t="s">
        <v>22</v>
      </c>
      <c r="E14" s="42" t="s">
        <v>25</v>
      </c>
      <c r="F14" s="42"/>
      <c r="G14" s="52">
        <f>G15</f>
        <v>13775052.27</v>
      </c>
      <c r="H14" s="43">
        <f>H15</f>
        <v>13775.072269999999</v>
      </c>
      <c r="I14" s="52">
        <f t="shared" si="5"/>
        <v>14243716.109999999</v>
      </c>
      <c r="J14" s="43">
        <f t="shared" si="5"/>
        <v>14243.723110000001</v>
      </c>
      <c r="K14" s="52">
        <f t="shared" si="6"/>
        <v>14243716.109999999</v>
      </c>
      <c r="L14" s="43">
        <f t="shared" si="7"/>
        <v>14243.7</v>
      </c>
      <c r="M14" s="5"/>
      <c r="N14" s="5"/>
      <c r="O14" s="5"/>
      <c r="P14" s="5"/>
      <c r="Q14" s="9"/>
      <c r="R14" s="10"/>
      <c r="S14" s="10"/>
      <c r="T14" s="10"/>
      <c r="U14" s="10"/>
      <c r="V14" s="10"/>
      <c r="W14" s="10"/>
      <c r="X14" s="10"/>
      <c r="Y14" s="10"/>
      <c r="Z14" s="11"/>
      <c r="AA14" s="11"/>
      <c r="AB14" s="11"/>
      <c r="AC14" s="11"/>
      <c r="AD14" s="11"/>
    </row>
    <row r="15" spans="1:30" ht="78.75" x14ac:dyDescent="0.25">
      <c r="A15" s="41" t="s">
        <v>26</v>
      </c>
      <c r="B15" s="42" t="s">
        <v>17</v>
      </c>
      <c r="C15" s="42" t="s">
        <v>19</v>
      </c>
      <c r="D15" s="42" t="s">
        <v>22</v>
      </c>
      <c r="E15" s="42" t="s">
        <v>27</v>
      </c>
      <c r="F15" s="42"/>
      <c r="G15" s="52">
        <f>G16+G21</f>
        <v>13775052.27</v>
      </c>
      <c r="H15" s="43">
        <f>H16+H21</f>
        <v>13775.072269999999</v>
      </c>
      <c r="I15" s="52">
        <f t="shared" ref="I15:J15" si="8">I16+I21</f>
        <v>14243716.109999999</v>
      </c>
      <c r="J15" s="43">
        <f t="shared" si="8"/>
        <v>14243.723110000001</v>
      </c>
      <c r="K15" s="52">
        <f t="shared" ref="K15" si="9">K16+K21</f>
        <v>14243716.109999999</v>
      </c>
      <c r="L15" s="43">
        <f t="shared" ref="L15" si="10">L16+L21</f>
        <v>14243.7</v>
      </c>
      <c r="M15" s="5"/>
      <c r="N15" s="5"/>
      <c r="O15" s="5"/>
      <c r="P15" s="5"/>
      <c r="Q15" s="9"/>
      <c r="R15" s="10"/>
      <c r="S15" s="10"/>
      <c r="T15" s="10"/>
      <c r="U15" s="10"/>
      <c r="V15" s="10"/>
      <c r="W15" s="10"/>
      <c r="X15" s="10"/>
      <c r="Y15" s="10"/>
      <c r="Z15" s="11"/>
      <c r="AA15" s="11"/>
      <c r="AB15" s="11"/>
      <c r="AC15" s="11"/>
      <c r="AD15" s="11"/>
    </row>
    <row r="16" spans="1:30" ht="70.5" customHeight="1" x14ac:dyDescent="0.25">
      <c r="A16" s="41" t="s">
        <v>28</v>
      </c>
      <c r="B16" s="42" t="s">
        <v>17</v>
      </c>
      <c r="C16" s="42" t="s">
        <v>19</v>
      </c>
      <c r="D16" s="42" t="s">
        <v>22</v>
      </c>
      <c r="E16" s="42" t="s">
        <v>29</v>
      </c>
      <c r="F16" s="42"/>
      <c r="G16" s="52">
        <f>G17+G19</f>
        <v>13212672.27</v>
      </c>
      <c r="H16" s="43">
        <f>H17+H19</f>
        <v>13212.672269999999</v>
      </c>
      <c r="I16" s="52">
        <f t="shared" ref="I16:J16" si="11">I17+I19</f>
        <v>13681336.109999999</v>
      </c>
      <c r="J16" s="43">
        <f t="shared" si="11"/>
        <v>13681.323110000001</v>
      </c>
      <c r="K16" s="52">
        <f t="shared" ref="K16" si="12">K17+K19</f>
        <v>13681336.109999999</v>
      </c>
      <c r="L16" s="43">
        <f t="shared" ref="L16" si="13">L17+L19</f>
        <v>13681.300000000001</v>
      </c>
      <c r="M16" s="5"/>
      <c r="N16" s="5"/>
      <c r="O16" s="5"/>
      <c r="P16" s="5"/>
      <c r="Q16" s="9"/>
      <c r="R16" s="10"/>
      <c r="S16" s="10"/>
      <c r="T16" s="10"/>
      <c r="U16" s="10"/>
      <c r="V16" s="10"/>
      <c r="W16" s="10"/>
      <c r="X16" s="10"/>
      <c r="Y16" s="10"/>
      <c r="Z16" s="10"/>
    </row>
    <row r="17" spans="1:31" ht="63" x14ac:dyDescent="0.25">
      <c r="A17" s="41" t="s">
        <v>30</v>
      </c>
      <c r="B17" s="42" t="s">
        <v>17</v>
      </c>
      <c r="C17" s="42" t="s">
        <v>19</v>
      </c>
      <c r="D17" s="42" t="s">
        <v>22</v>
      </c>
      <c r="E17" s="42" t="s">
        <v>31</v>
      </c>
      <c r="F17" s="42"/>
      <c r="G17" s="52">
        <f>G18</f>
        <v>1561672.27</v>
      </c>
      <c r="H17" s="43">
        <f>H18</f>
        <v>1561.67227</v>
      </c>
      <c r="I17" s="52">
        <f t="shared" ref="I17:J17" si="14">I18</f>
        <v>1618723.11</v>
      </c>
      <c r="J17" s="43">
        <f t="shared" si="14"/>
        <v>1618.7231100000001</v>
      </c>
      <c r="K17" s="52">
        <f t="shared" ref="K17" si="15">K18</f>
        <v>1618723.11</v>
      </c>
      <c r="L17" s="43">
        <f t="shared" ref="L17" si="16">L18</f>
        <v>1618.7</v>
      </c>
      <c r="M17" s="5"/>
      <c r="N17" s="5"/>
      <c r="O17" s="5"/>
      <c r="P17" s="5"/>
      <c r="Q17" s="9"/>
      <c r="R17" s="10"/>
      <c r="S17" s="10"/>
      <c r="T17" s="10"/>
      <c r="U17" s="10"/>
      <c r="V17" s="10"/>
      <c r="W17" s="10"/>
      <c r="X17" s="10"/>
      <c r="Y17" s="10"/>
      <c r="Z17" s="10"/>
    </row>
    <row r="18" spans="1:31" ht="124.5" customHeight="1" x14ac:dyDescent="0.25">
      <c r="A18" s="44" t="s">
        <v>32</v>
      </c>
      <c r="B18" s="18" t="s">
        <v>17</v>
      </c>
      <c r="C18" s="18" t="s">
        <v>19</v>
      </c>
      <c r="D18" s="18" t="s">
        <v>22</v>
      </c>
      <c r="E18" s="18" t="s">
        <v>31</v>
      </c>
      <c r="F18" s="18" t="s">
        <v>33</v>
      </c>
      <c r="G18" s="53">
        <v>1561672.27</v>
      </c>
      <c r="H18" s="19">
        <f>G18/1000</f>
        <v>1561.67227</v>
      </c>
      <c r="I18" s="53">
        <v>1618723.11</v>
      </c>
      <c r="J18" s="19">
        <f>I18/1000</f>
        <v>1618.7231100000001</v>
      </c>
      <c r="K18" s="53">
        <v>1618723.11</v>
      </c>
      <c r="L18" s="19">
        <v>1618.7</v>
      </c>
      <c r="M18" s="1"/>
      <c r="N18" s="1"/>
      <c r="O18" s="1"/>
      <c r="P18" s="1"/>
      <c r="Q18" s="12"/>
      <c r="R18" s="13"/>
      <c r="S18" s="13"/>
      <c r="T18" s="13"/>
      <c r="U18" s="13"/>
      <c r="V18" s="13"/>
      <c r="W18" s="13"/>
      <c r="X18" s="13"/>
      <c r="Y18" s="13"/>
      <c r="Z18" s="15"/>
      <c r="AA18" s="15"/>
      <c r="AB18" s="15"/>
      <c r="AC18" s="15"/>
      <c r="AD18" s="15"/>
    </row>
    <row r="19" spans="1:31" ht="31.5" x14ac:dyDescent="0.25">
      <c r="A19" s="41" t="s">
        <v>34</v>
      </c>
      <c r="B19" s="42" t="s">
        <v>17</v>
      </c>
      <c r="C19" s="42" t="s">
        <v>19</v>
      </c>
      <c r="D19" s="42" t="s">
        <v>22</v>
      </c>
      <c r="E19" s="42" t="s">
        <v>35</v>
      </c>
      <c r="F19" s="42"/>
      <c r="G19" s="52">
        <f>G20</f>
        <v>11651000</v>
      </c>
      <c r="H19" s="43">
        <f>H20</f>
        <v>11651</v>
      </c>
      <c r="I19" s="52">
        <v>12062613</v>
      </c>
      <c r="J19" s="43">
        <v>12062.6</v>
      </c>
      <c r="K19" s="52">
        <v>12062613</v>
      </c>
      <c r="L19" s="43">
        <v>12062.6</v>
      </c>
      <c r="M19" s="5"/>
      <c r="N19" s="5"/>
      <c r="O19" s="5"/>
      <c r="P19" s="5"/>
      <c r="Q19" s="9"/>
      <c r="R19" s="10"/>
      <c r="S19" s="10"/>
      <c r="T19" s="10"/>
      <c r="U19" s="10"/>
      <c r="V19" s="10"/>
      <c r="W19" s="10"/>
      <c r="X19" s="10"/>
      <c r="Y19" s="10"/>
      <c r="Z19" s="10"/>
    </row>
    <row r="20" spans="1:31" ht="100.5" customHeight="1" x14ac:dyDescent="0.25">
      <c r="A20" s="17" t="s">
        <v>36</v>
      </c>
      <c r="B20" s="18" t="s">
        <v>17</v>
      </c>
      <c r="C20" s="18" t="s">
        <v>19</v>
      </c>
      <c r="D20" s="18" t="s">
        <v>22</v>
      </c>
      <c r="E20" s="18" t="s">
        <v>35</v>
      </c>
      <c r="F20" s="18" t="s">
        <v>33</v>
      </c>
      <c r="G20" s="53">
        <v>11651000</v>
      </c>
      <c r="H20" s="19">
        <f>G20/1000</f>
        <v>11651</v>
      </c>
      <c r="I20" s="53">
        <v>12062613</v>
      </c>
      <c r="J20" s="19">
        <v>12062.6</v>
      </c>
      <c r="K20" s="53">
        <v>12062613</v>
      </c>
      <c r="L20" s="19">
        <v>12062.6</v>
      </c>
      <c r="M20" s="1"/>
      <c r="N20" s="1"/>
      <c r="O20" s="1"/>
      <c r="P20" s="1"/>
      <c r="Q20" s="12"/>
      <c r="R20" s="13"/>
      <c r="S20" s="13"/>
      <c r="T20" s="13"/>
      <c r="U20" s="13"/>
      <c r="V20" s="13"/>
      <c r="W20" s="13"/>
      <c r="X20" s="13"/>
      <c r="Y20" s="13"/>
      <c r="Z20" s="13"/>
    </row>
    <row r="21" spans="1:31" ht="47.25" x14ac:dyDescent="0.25">
      <c r="A21" s="41" t="s">
        <v>37</v>
      </c>
      <c r="B21" s="42" t="s">
        <v>17</v>
      </c>
      <c r="C21" s="42" t="s">
        <v>19</v>
      </c>
      <c r="D21" s="42" t="s">
        <v>22</v>
      </c>
      <c r="E21" s="42" t="s">
        <v>38</v>
      </c>
      <c r="F21" s="42"/>
      <c r="G21" s="52">
        <v>562380</v>
      </c>
      <c r="H21" s="43">
        <f>H22</f>
        <v>562.4</v>
      </c>
      <c r="I21" s="52">
        <f t="shared" ref="I21:J21" si="17">I22</f>
        <v>562380</v>
      </c>
      <c r="J21" s="43">
        <f t="shared" si="17"/>
        <v>562.4</v>
      </c>
      <c r="K21" s="52">
        <f t="shared" ref="K21" si="18">K22</f>
        <v>562380</v>
      </c>
      <c r="L21" s="43">
        <f t="shared" ref="L21" si="19">L22</f>
        <v>562.4</v>
      </c>
      <c r="M21" s="5"/>
      <c r="N21" s="5"/>
      <c r="O21" s="5"/>
      <c r="P21" s="5"/>
      <c r="Q21" s="9"/>
      <c r="R21" s="10"/>
      <c r="S21" s="10"/>
      <c r="T21" s="10"/>
      <c r="U21" s="10"/>
      <c r="V21" s="10"/>
      <c r="W21" s="10"/>
      <c r="X21" s="10"/>
      <c r="Y21" s="10"/>
      <c r="Z21" s="11"/>
      <c r="AA21" s="11"/>
      <c r="AB21" s="11"/>
      <c r="AC21" s="11"/>
      <c r="AD21" s="11"/>
    </row>
    <row r="22" spans="1:31" ht="31.5" x14ac:dyDescent="0.25">
      <c r="A22" s="41" t="s">
        <v>39</v>
      </c>
      <c r="B22" s="42" t="s">
        <v>17</v>
      </c>
      <c r="C22" s="42" t="s">
        <v>19</v>
      </c>
      <c r="D22" s="42" t="s">
        <v>22</v>
      </c>
      <c r="E22" s="42" t="s">
        <v>40</v>
      </c>
      <c r="F22" s="42"/>
      <c r="G22" s="52">
        <v>562380</v>
      </c>
      <c r="H22" s="43">
        <f>H23+H24</f>
        <v>562.4</v>
      </c>
      <c r="I22" s="52">
        <f t="shared" ref="I22:J22" si="20">I23+I24</f>
        <v>562380</v>
      </c>
      <c r="J22" s="43">
        <f t="shared" si="20"/>
        <v>562.4</v>
      </c>
      <c r="K22" s="52">
        <f t="shared" ref="K22" si="21">K23+K24</f>
        <v>562380</v>
      </c>
      <c r="L22" s="43">
        <f t="shared" ref="L22" si="22">L23+L24</f>
        <v>562.4</v>
      </c>
      <c r="M22" s="5"/>
      <c r="N22" s="5"/>
      <c r="O22" s="5"/>
      <c r="P22" s="5"/>
      <c r="Q22" s="9"/>
      <c r="R22" s="10"/>
      <c r="S22" s="10"/>
      <c r="T22" s="10"/>
      <c r="U22" s="10"/>
      <c r="V22" s="10"/>
      <c r="W22" s="10"/>
      <c r="X22" s="10"/>
      <c r="Y22" s="10"/>
      <c r="Z22" s="10"/>
    </row>
    <row r="23" spans="1:31" ht="78.75" x14ac:dyDescent="0.25">
      <c r="A23" s="17" t="s">
        <v>41</v>
      </c>
      <c r="B23" s="18" t="s">
        <v>17</v>
      </c>
      <c r="C23" s="18" t="s">
        <v>19</v>
      </c>
      <c r="D23" s="18" t="s">
        <v>22</v>
      </c>
      <c r="E23" s="18" t="s">
        <v>40</v>
      </c>
      <c r="F23" s="18" t="s">
        <v>42</v>
      </c>
      <c r="G23" s="53">
        <v>560000</v>
      </c>
      <c r="H23" s="19">
        <v>560</v>
      </c>
      <c r="I23" s="53">
        <v>560000</v>
      </c>
      <c r="J23" s="19">
        <v>560</v>
      </c>
      <c r="K23" s="53">
        <v>560000</v>
      </c>
      <c r="L23" s="19">
        <v>560</v>
      </c>
      <c r="M23" s="1"/>
      <c r="N23" s="1"/>
      <c r="O23" s="1"/>
      <c r="P23" s="1"/>
      <c r="Q23" s="12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47.25" x14ac:dyDescent="0.25">
      <c r="A24" s="17" t="s">
        <v>43</v>
      </c>
      <c r="B24" s="18" t="s">
        <v>17</v>
      </c>
      <c r="C24" s="18" t="s">
        <v>19</v>
      </c>
      <c r="D24" s="18" t="s">
        <v>22</v>
      </c>
      <c r="E24" s="18" t="s">
        <v>40</v>
      </c>
      <c r="F24" s="18" t="s">
        <v>44</v>
      </c>
      <c r="G24" s="53">
        <v>2380</v>
      </c>
      <c r="H24" s="19">
        <v>2.4</v>
      </c>
      <c r="I24" s="53">
        <v>2380</v>
      </c>
      <c r="J24" s="19">
        <v>2.4</v>
      </c>
      <c r="K24" s="53">
        <v>2380</v>
      </c>
      <c r="L24" s="19">
        <v>2.4</v>
      </c>
      <c r="M24" s="1"/>
      <c r="N24" s="1"/>
      <c r="O24" s="1"/>
      <c r="P24" s="1"/>
      <c r="Q24" s="12"/>
      <c r="R24" s="13"/>
      <c r="S24" s="13"/>
      <c r="T24" s="13"/>
      <c r="U24" s="13"/>
      <c r="V24" s="13"/>
      <c r="W24" s="13"/>
      <c r="X24" s="13"/>
      <c r="Y24" s="13"/>
      <c r="Z24" s="15"/>
      <c r="AA24" s="15"/>
      <c r="AB24" s="15"/>
      <c r="AC24" s="15"/>
      <c r="AD24" s="15"/>
      <c r="AE24" s="15">
        <f t="shared" ref="AE24" si="23">M149</f>
        <v>0</v>
      </c>
    </row>
    <row r="25" spans="1:31" ht="15.75" x14ac:dyDescent="0.25">
      <c r="A25" s="38" t="s">
        <v>46</v>
      </c>
      <c r="B25" s="39" t="s">
        <v>17</v>
      </c>
      <c r="C25" s="39" t="s">
        <v>19</v>
      </c>
      <c r="D25" s="39" t="s">
        <v>45</v>
      </c>
      <c r="E25" s="39"/>
      <c r="F25" s="39"/>
      <c r="G25" s="51">
        <v>1000000</v>
      </c>
      <c r="H25" s="40">
        <f>H26</f>
        <v>1000</v>
      </c>
      <c r="I25" s="51">
        <f t="shared" ref="I25:J25" si="24">I26</f>
        <v>1000000</v>
      </c>
      <c r="J25" s="40">
        <f t="shared" si="24"/>
        <v>1000</v>
      </c>
      <c r="K25" s="51">
        <f t="shared" ref="K25" si="25">K26</f>
        <v>1000000</v>
      </c>
      <c r="L25" s="40">
        <f t="shared" ref="L25" si="26">L26</f>
        <v>1000</v>
      </c>
      <c r="M25" s="6"/>
      <c r="N25" s="6"/>
      <c r="O25" s="6"/>
      <c r="P25" s="6"/>
      <c r="Q25" s="7"/>
      <c r="R25" s="8"/>
      <c r="S25" s="8"/>
      <c r="T25" s="8"/>
      <c r="U25" s="8"/>
      <c r="V25" s="8"/>
      <c r="W25" s="8"/>
      <c r="X25" s="8"/>
      <c r="Y25" s="8"/>
      <c r="Z25" s="8"/>
    </row>
    <row r="26" spans="1:31" ht="15.75" x14ac:dyDescent="0.25">
      <c r="A26" s="41" t="s">
        <v>47</v>
      </c>
      <c r="B26" s="42" t="s">
        <v>17</v>
      </c>
      <c r="C26" s="42" t="s">
        <v>19</v>
      </c>
      <c r="D26" s="42" t="s">
        <v>45</v>
      </c>
      <c r="E26" s="42" t="s">
        <v>48</v>
      </c>
      <c r="F26" s="42"/>
      <c r="G26" s="52">
        <v>1000000</v>
      </c>
      <c r="H26" s="43">
        <v>1000</v>
      </c>
      <c r="I26" s="52">
        <v>1000000</v>
      </c>
      <c r="J26" s="43">
        <v>1000</v>
      </c>
      <c r="K26" s="52">
        <v>1000000</v>
      </c>
      <c r="L26" s="43">
        <v>1000</v>
      </c>
      <c r="M26" s="5"/>
      <c r="N26" s="5"/>
      <c r="O26" s="5"/>
      <c r="P26" s="5"/>
      <c r="Q26" s="9"/>
      <c r="R26" s="10"/>
      <c r="S26" s="10"/>
      <c r="T26" s="10"/>
      <c r="U26" s="10"/>
      <c r="V26" s="10"/>
      <c r="W26" s="10"/>
      <c r="X26" s="10"/>
      <c r="Y26" s="10"/>
      <c r="Z26" s="11"/>
      <c r="AA26" s="11"/>
      <c r="AB26" s="11"/>
      <c r="AC26" s="11"/>
      <c r="AD26" s="11"/>
    </row>
    <row r="27" spans="1:31" ht="15.75" x14ac:dyDescent="0.25">
      <c r="A27" s="41" t="s">
        <v>49</v>
      </c>
      <c r="B27" s="42" t="s">
        <v>17</v>
      </c>
      <c r="C27" s="42" t="s">
        <v>19</v>
      </c>
      <c r="D27" s="42" t="s">
        <v>45</v>
      </c>
      <c r="E27" s="42" t="s">
        <v>50</v>
      </c>
      <c r="F27" s="42"/>
      <c r="G27" s="52">
        <v>1000000</v>
      </c>
      <c r="H27" s="43">
        <v>1000</v>
      </c>
      <c r="I27" s="52">
        <v>1000000</v>
      </c>
      <c r="J27" s="43">
        <v>1000</v>
      </c>
      <c r="K27" s="52">
        <v>1000000</v>
      </c>
      <c r="L27" s="43">
        <v>1000</v>
      </c>
      <c r="M27" s="5"/>
      <c r="N27" s="5"/>
      <c r="O27" s="5"/>
      <c r="P27" s="5"/>
      <c r="Q27" s="9"/>
      <c r="R27" s="10"/>
      <c r="S27" s="10"/>
      <c r="T27" s="10"/>
      <c r="U27" s="10"/>
      <c r="V27" s="10"/>
      <c r="W27" s="10"/>
      <c r="X27" s="10"/>
      <c r="Y27" s="10"/>
      <c r="Z27" s="10"/>
    </row>
    <row r="28" spans="1:31" ht="31.5" x14ac:dyDescent="0.25">
      <c r="A28" s="17" t="s">
        <v>51</v>
      </c>
      <c r="B28" s="18" t="s">
        <v>17</v>
      </c>
      <c r="C28" s="18" t="s">
        <v>19</v>
      </c>
      <c r="D28" s="18" t="s">
        <v>45</v>
      </c>
      <c r="E28" s="18" t="s">
        <v>50</v>
      </c>
      <c r="F28" s="18" t="s">
        <v>44</v>
      </c>
      <c r="G28" s="53">
        <v>1000000</v>
      </c>
      <c r="H28" s="19">
        <v>1000</v>
      </c>
      <c r="I28" s="53">
        <v>1000000</v>
      </c>
      <c r="J28" s="19">
        <v>1000</v>
      </c>
      <c r="K28" s="53">
        <v>1000000</v>
      </c>
      <c r="L28" s="19">
        <v>1000</v>
      </c>
      <c r="M28" s="1"/>
      <c r="N28" s="1"/>
      <c r="O28" s="1"/>
      <c r="P28" s="1"/>
      <c r="Q28" s="12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31.5" x14ac:dyDescent="0.25">
      <c r="A29" s="38" t="s">
        <v>53</v>
      </c>
      <c r="B29" s="39" t="s">
        <v>17</v>
      </c>
      <c r="C29" s="39" t="s">
        <v>19</v>
      </c>
      <c r="D29" s="39" t="s">
        <v>52</v>
      </c>
      <c r="E29" s="39"/>
      <c r="F29" s="39"/>
      <c r="G29" s="51">
        <f t="shared" ref="G29:H33" si="27">G30</f>
        <v>7597248.4900000002</v>
      </c>
      <c r="H29" s="40">
        <f t="shared" si="27"/>
        <v>7597.2484899999999</v>
      </c>
      <c r="I29" s="51">
        <f t="shared" ref="I29:J30" si="28">I30</f>
        <v>0</v>
      </c>
      <c r="J29" s="40">
        <f t="shared" si="28"/>
        <v>0</v>
      </c>
      <c r="K29" s="51">
        <f t="shared" ref="K29:K30" si="29">K30</f>
        <v>9231826.8100000005</v>
      </c>
      <c r="L29" s="40">
        <f t="shared" ref="L29:L30" si="30">L30</f>
        <v>9231.8268100000005</v>
      </c>
      <c r="M29" s="6"/>
      <c r="N29" s="6"/>
      <c r="O29" s="6"/>
      <c r="P29" s="6"/>
      <c r="Q29" s="7"/>
      <c r="R29" s="8"/>
      <c r="S29" s="8"/>
      <c r="T29" s="8"/>
      <c r="U29" s="8"/>
      <c r="V29" s="8"/>
      <c r="W29" s="8"/>
      <c r="X29" s="8"/>
      <c r="Y29" s="8"/>
      <c r="Z29" s="8"/>
    </row>
    <row r="30" spans="1:31" ht="78.75" x14ac:dyDescent="0.25">
      <c r="A30" s="41" t="s">
        <v>24</v>
      </c>
      <c r="B30" s="42" t="s">
        <v>17</v>
      </c>
      <c r="C30" s="42" t="s">
        <v>19</v>
      </c>
      <c r="D30" s="42" t="s">
        <v>52</v>
      </c>
      <c r="E30" s="42" t="s">
        <v>25</v>
      </c>
      <c r="F30" s="42"/>
      <c r="G30" s="52">
        <f t="shared" si="27"/>
        <v>7597248.4900000002</v>
      </c>
      <c r="H30" s="43">
        <f t="shared" si="27"/>
        <v>7597.2484899999999</v>
      </c>
      <c r="I30" s="52">
        <f t="shared" si="28"/>
        <v>0</v>
      </c>
      <c r="J30" s="43">
        <f t="shared" si="28"/>
        <v>0</v>
      </c>
      <c r="K30" s="52">
        <f t="shared" si="29"/>
        <v>9231826.8100000005</v>
      </c>
      <c r="L30" s="43">
        <f t="shared" si="30"/>
        <v>9231.8268100000005</v>
      </c>
      <c r="M30" s="5"/>
      <c r="N30" s="5"/>
      <c r="O30" s="5"/>
      <c r="P30" s="5"/>
      <c r="Q30" s="9"/>
      <c r="R30" s="10"/>
      <c r="S30" s="10"/>
      <c r="T30" s="10"/>
      <c r="U30" s="10"/>
      <c r="V30" s="10"/>
      <c r="W30" s="10"/>
      <c r="X30" s="10"/>
      <c r="Y30" s="10"/>
      <c r="Z30" s="10"/>
    </row>
    <row r="31" spans="1:31" ht="78.75" x14ac:dyDescent="0.25">
      <c r="A31" s="41" t="s">
        <v>26</v>
      </c>
      <c r="B31" s="42" t="s">
        <v>17</v>
      </c>
      <c r="C31" s="42" t="s">
        <v>19</v>
      </c>
      <c r="D31" s="42" t="s">
        <v>52</v>
      </c>
      <c r="E31" s="42" t="s">
        <v>27</v>
      </c>
      <c r="F31" s="42"/>
      <c r="G31" s="52">
        <f t="shared" si="27"/>
        <v>7597248.4900000002</v>
      </c>
      <c r="H31" s="43">
        <f t="shared" si="27"/>
        <v>7597.2484899999999</v>
      </c>
      <c r="I31" s="52">
        <f t="shared" ref="I31:L31" si="31">I32</f>
        <v>0</v>
      </c>
      <c r="J31" s="43">
        <f t="shared" si="31"/>
        <v>0</v>
      </c>
      <c r="K31" s="52">
        <f t="shared" si="31"/>
        <v>9231826.8100000005</v>
      </c>
      <c r="L31" s="43">
        <f t="shared" si="31"/>
        <v>9231.8268100000005</v>
      </c>
      <c r="M31" s="5"/>
      <c r="N31" s="5"/>
      <c r="O31" s="5"/>
      <c r="P31" s="5"/>
      <c r="Q31" s="9"/>
      <c r="R31" s="10"/>
      <c r="S31" s="10"/>
      <c r="T31" s="10"/>
      <c r="U31" s="10"/>
      <c r="V31" s="10"/>
      <c r="W31" s="10"/>
      <c r="X31" s="10"/>
      <c r="Y31" s="10"/>
      <c r="Z31" s="10"/>
    </row>
    <row r="32" spans="1:31" ht="69" customHeight="1" x14ac:dyDescent="0.25">
      <c r="A32" s="41" t="s">
        <v>28</v>
      </c>
      <c r="B32" s="42" t="s">
        <v>17</v>
      </c>
      <c r="C32" s="42" t="s">
        <v>19</v>
      </c>
      <c r="D32" s="42" t="s">
        <v>52</v>
      </c>
      <c r="E32" s="42" t="s">
        <v>29</v>
      </c>
      <c r="F32" s="42"/>
      <c r="G32" s="52">
        <f t="shared" si="27"/>
        <v>7597248.4900000002</v>
      </c>
      <c r="H32" s="43">
        <f t="shared" si="27"/>
        <v>7597.2484899999999</v>
      </c>
      <c r="I32" s="52">
        <f t="shared" ref="I32:L32" si="32">I33</f>
        <v>0</v>
      </c>
      <c r="J32" s="43">
        <f t="shared" si="32"/>
        <v>0</v>
      </c>
      <c r="K32" s="52">
        <f t="shared" si="32"/>
        <v>9231826.8100000005</v>
      </c>
      <c r="L32" s="43">
        <f t="shared" si="32"/>
        <v>9231.8268100000005</v>
      </c>
      <c r="M32" s="5"/>
      <c r="N32" s="5"/>
      <c r="O32" s="5"/>
      <c r="P32" s="5"/>
      <c r="Q32" s="9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47.25" x14ac:dyDescent="0.25">
      <c r="A33" s="41" t="s">
        <v>54</v>
      </c>
      <c r="B33" s="42" t="s">
        <v>17</v>
      </c>
      <c r="C33" s="42" t="s">
        <v>19</v>
      </c>
      <c r="D33" s="42" t="s">
        <v>52</v>
      </c>
      <c r="E33" s="42" t="s">
        <v>55</v>
      </c>
      <c r="F33" s="42"/>
      <c r="G33" s="52">
        <f t="shared" si="27"/>
        <v>7597248.4900000002</v>
      </c>
      <c r="H33" s="43">
        <f t="shared" si="27"/>
        <v>7597.2484899999999</v>
      </c>
      <c r="I33" s="52">
        <f t="shared" ref="I33:L33" si="33">I34</f>
        <v>0</v>
      </c>
      <c r="J33" s="43">
        <f t="shared" si="33"/>
        <v>0</v>
      </c>
      <c r="K33" s="52">
        <f t="shared" si="33"/>
        <v>9231826.8100000005</v>
      </c>
      <c r="L33" s="43">
        <f t="shared" si="33"/>
        <v>9231.8268100000005</v>
      </c>
      <c r="M33" s="5"/>
      <c r="N33" s="5"/>
      <c r="O33" s="5"/>
      <c r="P33" s="5"/>
      <c r="Q33" s="9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23" customFormat="1" ht="94.5" x14ac:dyDescent="0.25">
      <c r="A34" s="17" t="s">
        <v>56</v>
      </c>
      <c r="B34" s="18" t="s">
        <v>17</v>
      </c>
      <c r="C34" s="18" t="s">
        <v>19</v>
      </c>
      <c r="D34" s="18" t="s">
        <v>52</v>
      </c>
      <c r="E34" s="18" t="s">
        <v>55</v>
      </c>
      <c r="F34" s="18" t="s">
        <v>42</v>
      </c>
      <c r="G34" s="53">
        <f>7597248.49</f>
        <v>7597248.4900000002</v>
      </c>
      <c r="H34" s="19">
        <f>G34/1000</f>
        <v>7597.2484899999999</v>
      </c>
      <c r="I34" s="53">
        <v>0</v>
      </c>
      <c r="J34" s="19">
        <f>I34/1000</f>
        <v>0</v>
      </c>
      <c r="K34" s="53">
        <v>9231826.8100000005</v>
      </c>
      <c r="L34" s="19">
        <f>K34/1000</f>
        <v>9231.8268100000005</v>
      </c>
      <c r="M34" s="20"/>
      <c r="N34" s="20"/>
      <c r="O34" s="20"/>
      <c r="P34" s="20"/>
      <c r="Q34" s="21"/>
      <c r="R34" s="22"/>
      <c r="S34" s="22"/>
      <c r="T34" s="22"/>
      <c r="U34" s="22"/>
      <c r="V34" s="22"/>
      <c r="W34" s="22"/>
      <c r="X34" s="22"/>
      <c r="Y34" s="22"/>
      <c r="Z34" s="22"/>
    </row>
    <row r="35" spans="1:26" s="23" customFormat="1" ht="63" x14ac:dyDescent="0.25">
      <c r="A35" s="38" t="s">
        <v>58</v>
      </c>
      <c r="B35" s="39" t="s">
        <v>57</v>
      </c>
      <c r="C35" s="39"/>
      <c r="D35" s="39"/>
      <c r="E35" s="39"/>
      <c r="F35" s="39"/>
      <c r="G35" s="51">
        <f>G36+G94+G100+G107+G127+G134</f>
        <v>261733206.96000001</v>
      </c>
      <c r="H35" s="40">
        <f>H36+H94+H100+H107+H127+H134+0.1</f>
        <v>261733.19701999999</v>
      </c>
      <c r="I35" s="51">
        <f t="shared" ref="I35:J35" si="34">I36+I94+I100+I107+I127+I134</f>
        <v>276047990.50999999</v>
      </c>
      <c r="J35" s="40">
        <f t="shared" si="34"/>
        <v>276048.06535000005</v>
      </c>
      <c r="K35" s="51">
        <f t="shared" ref="K35:L35" si="35">K36+K94+K100+K107+K127+K134</f>
        <v>280130295.99000001</v>
      </c>
      <c r="L35" s="40">
        <f t="shared" si="35"/>
        <v>280130.37082999997</v>
      </c>
      <c r="M35" s="40">
        <f t="shared" ref="M35" si="36">M36+M94+M100+M107+M127+M134</f>
        <v>0</v>
      </c>
      <c r="N35" s="40">
        <f t="shared" ref="N35" si="37">N36+N94+N100+N107+N127+N134</f>
        <v>0</v>
      </c>
      <c r="O35" s="40">
        <f t="shared" ref="O35" si="38">O36+O94+O100+O107+O127+O134</f>
        <v>0</v>
      </c>
      <c r="P35" s="40">
        <f t="shared" ref="P35" si="39">P36+P94+P100+P107+P127+P134</f>
        <v>0</v>
      </c>
      <c r="Q35" s="40">
        <f t="shared" ref="Q35" si="40">Q36+Q94+Q100+Q107+Q127+Q134</f>
        <v>0</v>
      </c>
      <c r="R35" s="40">
        <f t="shared" ref="R35" si="41">R36+R94+R100+R107+R127+R134</f>
        <v>0</v>
      </c>
      <c r="S35" s="40">
        <f t="shared" ref="S35" si="42">S36+S94+S100+S107+S127+S134</f>
        <v>0</v>
      </c>
      <c r="T35" s="40">
        <f t="shared" ref="T35" si="43">T36+T94+T100+T107+T127+T134</f>
        <v>0</v>
      </c>
      <c r="U35" s="40">
        <f t="shared" ref="U35" si="44">U36+U94+U100+U107+U127+U134</f>
        <v>0</v>
      </c>
      <c r="V35" s="40">
        <f t="shared" ref="V35" si="45">V36+V94+V100+V107+V127+V134</f>
        <v>0</v>
      </c>
      <c r="W35" s="40">
        <f t="shared" ref="W35" si="46">W36+W94+W100+W107+W127+W134</f>
        <v>0</v>
      </c>
      <c r="X35" s="40">
        <f t="shared" ref="X35" si="47">X36+X94+X100+X107+X127+X134</f>
        <v>0</v>
      </c>
      <c r="Y35" s="40">
        <f t="shared" ref="Y35" si="48">Y36+Y94+Y100+Y107+Y127+Y134</f>
        <v>0</v>
      </c>
      <c r="Z35" s="55"/>
    </row>
    <row r="36" spans="1:26" ht="31.5" x14ac:dyDescent="0.25">
      <c r="A36" s="38" t="s">
        <v>21</v>
      </c>
      <c r="B36" s="39" t="s">
        <v>57</v>
      </c>
      <c r="C36" s="39" t="s">
        <v>19</v>
      </c>
      <c r="D36" s="39" t="s">
        <v>20</v>
      </c>
      <c r="E36" s="39"/>
      <c r="F36" s="39"/>
      <c r="G36" s="51">
        <f>G37+G41+G59+G63</f>
        <v>209418705.76000002</v>
      </c>
      <c r="H36" s="40">
        <f>H37+H41+H59+H63</f>
        <v>209418.59701999999</v>
      </c>
      <c r="I36" s="51">
        <f t="shared" ref="I36:J36" si="49">I37+I41+I59+I63</f>
        <v>225535429.30000001</v>
      </c>
      <c r="J36" s="40">
        <f t="shared" si="49"/>
        <v>225535.47083000001</v>
      </c>
      <c r="K36" s="51">
        <f t="shared" ref="K36" si="50">K37+K41+K59+K63</f>
        <v>228029129.30000001</v>
      </c>
      <c r="L36" s="40">
        <f t="shared" ref="L36" si="51">L37+L41+L59+L63</f>
        <v>228029.17082999999</v>
      </c>
      <c r="M36" s="6"/>
      <c r="N36" s="6"/>
      <c r="O36" s="6"/>
      <c r="P36" s="6"/>
      <c r="Q36" s="7"/>
      <c r="R36" s="8"/>
      <c r="S36" s="8"/>
      <c r="T36" s="8"/>
      <c r="U36" s="8"/>
      <c r="V36" s="8"/>
      <c r="W36" s="8"/>
      <c r="X36" s="8"/>
      <c r="Y36" s="8"/>
      <c r="Z36" s="8"/>
    </row>
    <row r="37" spans="1:26" ht="63" x14ac:dyDescent="0.25">
      <c r="A37" s="38" t="s">
        <v>60</v>
      </c>
      <c r="B37" s="39" t="s">
        <v>57</v>
      </c>
      <c r="C37" s="39" t="s">
        <v>19</v>
      </c>
      <c r="D37" s="39" t="s">
        <v>59</v>
      </c>
      <c r="E37" s="39"/>
      <c r="F37" s="39"/>
      <c r="G37" s="51">
        <f t="shared" ref="G37:H39" si="52">G38</f>
        <v>2362043.7799999998</v>
      </c>
      <c r="H37" s="40">
        <f t="shared" si="52"/>
        <v>2362.04378</v>
      </c>
      <c r="I37" s="51">
        <f t="shared" ref="I37:J37" si="53">I38</f>
        <v>2442024</v>
      </c>
      <c r="J37" s="40">
        <f t="shared" si="53"/>
        <v>2442</v>
      </c>
      <c r="K37" s="51">
        <f t="shared" ref="K37" si="54">K38</f>
        <v>2442024</v>
      </c>
      <c r="L37" s="40">
        <f t="shared" ref="L37" si="55">L38</f>
        <v>2442</v>
      </c>
      <c r="M37" s="6"/>
      <c r="N37" s="6"/>
      <c r="O37" s="6"/>
      <c r="P37" s="6"/>
      <c r="Q37" s="7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x14ac:dyDescent="0.25">
      <c r="A38" s="41" t="s">
        <v>47</v>
      </c>
      <c r="B38" s="42" t="s">
        <v>57</v>
      </c>
      <c r="C38" s="42" t="s">
        <v>19</v>
      </c>
      <c r="D38" s="42" t="s">
        <v>59</v>
      </c>
      <c r="E38" s="42" t="s">
        <v>48</v>
      </c>
      <c r="F38" s="42"/>
      <c r="G38" s="52">
        <f t="shared" si="52"/>
        <v>2362043.7799999998</v>
      </c>
      <c r="H38" s="43">
        <f t="shared" si="52"/>
        <v>2362.04378</v>
      </c>
      <c r="I38" s="52">
        <v>2442024</v>
      </c>
      <c r="J38" s="43">
        <v>2442</v>
      </c>
      <c r="K38" s="52">
        <v>2442024</v>
      </c>
      <c r="L38" s="43">
        <v>2442</v>
      </c>
      <c r="M38" s="5"/>
      <c r="N38" s="5"/>
      <c r="O38" s="5"/>
      <c r="P38" s="5"/>
      <c r="Q38" s="9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63" x14ac:dyDescent="0.25">
      <c r="A39" s="41" t="s">
        <v>61</v>
      </c>
      <c r="B39" s="42" t="s">
        <v>57</v>
      </c>
      <c r="C39" s="42" t="s">
        <v>19</v>
      </c>
      <c r="D39" s="42" t="s">
        <v>59</v>
      </c>
      <c r="E39" s="42" t="s">
        <v>62</v>
      </c>
      <c r="F39" s="42"/>
      <c r="G39" s="52">
        <f t="shared" si="52"/>
        <v>2362043.7799999998</v>
      </c>
      <c r="H39" s="43">
        <f t="shared" si="52"/>
        <v>2362.04378</v>
      </c>
      <c r="I39" s="52">
        <v>2442024</v>
      </c>
      <c r="J39" s="43">
        <v>2442</v>
      </c>
      <c r="K39" s="52">
        <v>2442024</v>
      </c>
      <c r="L39" s="43">
        <v>2442</v>
      </c>
      <c r="M39" s="5"/>
      <c r="N39" s="5"/>
      <c r="O39" s="5"/>
      <c r="P39" s="5"/>
      <c r="Q39" s="9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6.75" customHeight="1" x14ac:dyDescent="0.25">
      <c r="A40" s="44" t="s">
        <v>63</v>
      </c>
      <c r="B40" s="18" t="s">
        <v>57</v>
      </c>
      <c r="C40" s="18" t="s">
        <v>19</v>
      </c>
      <c r="D40" s="18" t="s">
        <v>59</v>
      </c>
      <c r="E40" s="18" t="s">
        <v>62</v>
      </c>
      <c r="F40" s="18" t="s">
        <v>33</v>
      </c>
      <c r="G40" s="53">
        <v>2362043.7799999998</v>
      </c>
      <c r="H40" s="19">
        <f>G40/1000</f>
        <v>2362.04378</v>
      </c>
      <c r="I40" s="53">
        <v>2442024</v>
      </c>
      <c r="J40" s="19">
        <v>2442</v>
      </c>
      <c r="K40" s="53">
        <v>2442024</v>
      </c>
      <c r="L40" s="19">
        <v>2442</v>
      </c>
      <c r="M40" s="1"/>
      <c r="N40" s="1"/>
      <c r="O40" s="1"/>
      <c r="P40" s="1"/>
      <c r="Q40" s="12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94.5" x14ac:dyDescent="0.25">
      <c r="A41" s="38" t="s">
        <v>65</v>
      </c>
      <c r="B41" s="39" t="s">
        <v>57</v>
      </c>
      <c r="C41" s="39" t="s">
        <v>19</v>
      </c>
      <c r="D41" s="39" t="s">
        <v>64</v>
      </c>
      <c r="E41" s="39"/>
      <c r="F41" s="39"/>
      <c r="G41" s="51">
        <f>G42</f>
        <v>25111482.41</v>
      </c>
      <c r="H41" s="40">
        <f>H42</f>
        <v>25111.482409999997</v>
      </c>
      <c r="I41" s="51">
        <f t="shared" ref="I41:J42" si="56">I42</f>
        <v>26308620</v>
      </c>
      <c r="J41" s="40">
        <f t="shared" si="56"/>
        <v>26308.600000000002</v>
      </c>
      <c r="K41" s="51">
        <f t="shared" ref="K41:K42" si="57">K42</f>
        <v>26308520</v>
      </c>
      <c r="L41" s="40">
        <f t="shared" ref="L41:L42" si="58">L42</f>
        <v>26308.5</v>
      </c>
      <c r="M41" s="6"/>
      <c r="N41" s="6"/>
      <c r="O41" s="6"/>
      <c r="P41" s="6"/>
      <c r="Q41" s="7"/>
      <c r="R41" s="8"/>
      <c r="S41" s="8"/>
      <c r="T41" s="8"/>
      <c r="U41" s="8"/>
      <c r="V41" s="8"/>
      <c r="W41" s="8"/>
      <c r="X41" s="8"/>
      <c r="Y41" s="8"/>
      <c r="Z41" s="8"/>
    </row>
    <row r="42" spans="1:26" ht="78.75" x14ac:dyDescent="0.25">
      <c r="A42" s="41" t="s">
        <v>24</v>
      </c>
      <c r="B42" s="42" t="s">
        <v>57</v>
      </c>
      <c r="C42" s="42" t="s">
        <v>19</v>
      </c>
      <c r="D42" s="42" t="s">
        <v>64</v>
      </c>
      <c r="E42" s="42" t="s">
        <v>25</v>
      </c>
      <c r="F42" s="42"/>
      <c r="G42" s="52">
        <f>G43</f>
        <v>25111482.41</v>
      </c>
      <c r="H42" s="43">
        <f>H43</f>
        <v>25111.482409999997</v>
      </c>
      <c r="I42" s="52">
        <f t="shared" si="56"/>
        <v>26308620</v>
      </c>
      <c r="J42" s="43">
        <f t="shared" si="56"/>
        <v>26308.600000000002</v>
      </c>
      <c r="K42" s="52">
        <f t="shared" si="57"/>
        <v>26308520</v>
      </c>
      <c r="L42" s="43">
        <f t="shared" si="58"/>
        <v>26308.5</v>
      </c>
      <c r="M42" s="5"/>
      <c r="N42" s="5"/>
      <c r="O42" s="5"/>
      <c r="P42" s="5"/>
      <c r="Q42" s="9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47.25" x14ac:dyDescent="0.25">
      <c r="A43" s="41" t="s">
        <v>66</v>
      </c>
      <c r="B43" s="42" t="s">
        <v>57</v>
      </c>
      <c r="C43" s="42" t="s">
        <v>19</v>
      </c>
      <c r="D43" s="42" t="s">
        <v>64</v>
      </c>
      <c r="E43" s="42" t="s">
        <v>67</v>
      </c>
      <c r="F43" s="42"/>
      <c r="G43" s="52">
        <f>G44+G50</f>
        <v>25111482.41</v>
      </c>
      <c r="H43" s="43">
        <f>H44+H50</f>
        <v>25111.482409999997</v>
      </c>
      <c r="I43" s="52">
        <f t="shared" ref="I43:J43" si="59">I44+I50</f>
        <v>26308620</v>
      </c>
      <c r="J43" s="43">
        <f t="shared" si="59"/>
        <v>26308.600000000002</v>
      </c>
      <c r="K43" s="52">
        <f t="shared" ref="K43" si="60">K44+K50</f>
        <v>26308520</v>
      </c>
      <c r="L43" s="43">
        <f t="shared" ref="L43" si="61">L44+L50</f>
        <v>26308.5</v>
      </c>
      <c r="M43" s="5"/>
      <c r="N43" s="5"/>
      <c r="O43" s="5"/>
      <c r="P43" s="5"/>
      <c r="Q43" s="9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47.25" x14ac:dyDescent="0.25">
      <c r="A44" s="41" t="s">
        <v>68</v>
      </c>
      <c r="B44" s="42" t="s">
        <v>57</v>
      </c>
      <c r="C44" s="42" t="s">
        <v>19</v>
      </c>
      <c r="D44" s="42" t="s">
        <v>64</v>
      </c>
      <c r="E44" s="42" t="s">
        <v>69</v>
      </c>
      <c r="F44" s="42"/>
      <c r="G44" s="52">
        <f>G45+G48</f>
        <v>21001882.41</v>
      </c>
      <c r="H44" s="43">
        <f>H45+H48</f>
        <v>21001.882409999998</v>
      </c>
      <c r="I44" s="52">
        <f t="shared" ref="I44:J44" si="62">I45+I48</f>
        <v>22198920</v>
      </c>
      <c r="J44" s="43">
        <f t="shared" si="62"/>
        <v>22198.9</v>
      </c>
      <c r="K44" s="52">
        <f t="shared" ref="K44" si="63">K45+K48</f>
        <v>22198920</v>
      </c>
      <c r="L44" s="43">
        <f t="shared" ref="L44" si="64">L45+L48</f>
        <v>22198.9</v>
      </c>
      <c r="M44" s="5"/>
      <c r="N44" s="5"/>
      <c r="O44" s="5"/>
      <c r="P44" s="5"/>
      <c r="Q44" s="9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1.5" x14ac:dyDescent="0.25">
      <c r="A45" s="41" t="s">
        <v>70</v>
      </c>
      <c r="B45" s="42" t="s">
        <v>57</v>
      </c>
      <c r="C45" s="42" t="s">
        <v>19</v>
      </c>
      <c r="D45" s="42" t="s">
        <v>64</v>
      </c>
      <c r="E45" s="42" t="s">
        <v>71</v>
      </c>
      <c r="F45" s="42"/>
      <c r="G45" s="52">
        <f>G46+G47</f>
        <v>71000</v>
      </c>
      <c r="H45" s="43">
        <f>H46+H47</f>
        <v>71</v>
      </c>
      <c r="I45" s="52">
        <f t="shared" ref="I45:J45" si="65">I46+I47</f>
        <v>71000</v>
      </c>
      <c r="J45" s="43">
        <f t="shared" si="65"/>
        <v>71</v>
      </c>
      <c r="K45" s="52">
        <f t="shared" ref="K45" si="66">K46+K47</f>
        <v>71000</v>
      </c>
      <c r="L45" s="43">
        <f t="shared" ref="L45" si="67">L46+L47</f>
        <v>71</v>
      </c>
      <c r="M45" s="5"/>
      <c r="N45" s="5"/>
      <c r="O45" s="5"/>
      <c r="P45" s="5"/>
      <c r="Q45" s="9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78.75" x14ac:dyDescent="0.25">
      <c r="A46" s="17" t="s">
        <v>72</v>
      </c>
      <c r="B46" s="18" t="s">
        <v>57</v>
      </c>
      <c r="C46" s="18" t="s">
        <v>19</v>
      </c>
      <c r="D46" s="18" t="s">
        <v>64</v>
      </c>
      <c r="E46" s="18" t="s">
        <v>71</v>
      </c>
      <c r="F46" s="18" t="s">
        <v>42</v>
      </c>
      <c r="G46" s="53">
        <v>70000</v>
      </c>
      <c r="H46" s="19">
        <v>70</v>
      </c>
      <c r="I46" s="53">
        <v>70000</v>
      </c>
      <c r="J46" s="19">
        <v>70</v>
      </c>
      <c r="K46" s="53">
        <v>70000</v>
      </c>
      <c r="L46" s="19">
        <v>70</v>
      </c>
      <c r="M46" s="1"/>
      <c r="N46" s="1"/>
      <c r="O46" s="1"/>
      <c r="P46" s="1"/>
      <c r="Q46" s="12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47.25" x14ac:dyDescent="0.25">
      <c r="A47" s="17" t="s">
        <v>73</v>
      </c>
      <c r="B47" s="18" t="s">
        <v>57</v>
      </c>
      <c r="C47" s="18" t="s">
        <v>19</v>
      </c>
      <c r="D47" s="18" t="s">
        <v>64</v>
      </c>
      <c r="E47" s="18" t="s">
        <v>71</v>
      </c>
      <c r="F47" s="18" t="s">
        <v>44</v>
      </c>
      <c r="G47" s="53">
        <v>1000</v>
      </c>
      <c r="H47" s="19">
        <v>1</v>
      </c>
      <c r="I47" s="53">
        <v>1000</v>
      </c>
      <c r="J47" s="19">
        <v>1</v>
      </c>
      <c r="K47" s="53">
        <v>1000</v>
      </c>
      <c r="L47" s="19">
        <v>1</v>
      </c>
      <c r="M47" s="1"/>
      <c r="N47" s="1"/>
      <c r="O47" s="1"/>
      <c r="P47" s="1"/>
      <c r="Q47" s="12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31.5" x14ac:dyDescent="0.25">
      <c r="A48" s="41" t="s">
        <v>34</v>
      </c>
      <c r="B48" s="42" t="s">
        <v>57</v>
      </c>
      <c r="C48" s="42" t="s">
        <v>19</v>
      </c>
      <c r="D48" s="42" t="s">
        <v>64</v>
      </c>
      <c r="E48" s="42" t="s">
        <v>74</v>
      </c>
      <c r="F48" s="42"/>
      <c r="G48" s="52">
        <f>G49</f>
        <v>20930882.41</v>
      </c>
      <c r="H48" s="43">
        <f>H49</f>
        <v>20930.882409999998</v>
      </c>
      <c r="I48" s="52">
        <f>I49</f>
        <v>22127920</v>
      </c>
      <c r="J48" s="43">
        <f t="shared" ref="J48" si="68">J49</f>
        <v>22127.9</v>
      </c>
      <c r="K48" s="52">
        <f t="shared" ref="K48" si="69">K49</f>
        <v>22127920</v>
      </c>
      <c r="L48" s="43">
        <f t="shared" ref="L48" si="70">L49</f>
        <v>22127.9</v>
      </c>
      <c r="M48" s="5"/>
      <c r="N48" s="5"/>
      <c r="O48" s="5"/>
      <c r="P48" s="5"/>
      <c r="Q48" s="9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1.75" x14ac:dyDescent="0.25">
      <c r="A49" s="17" t="s">
        <v>36</v>
      </c>
      <c r="B49" s="18" t="s">
        <v>57</v>
      </c>
      <c r="C49" s="18" t="s">
        <v>19</v>
      </c>
      <c r="D49" s="18" t="s">
        <v>64</v>
      </c>
      <c r="E49" s="18" t="s">
        <v>74</v>
      </c>
      <c r="F49" s="18" t="s">
        <v>33</v>
      </c>
      <c r="G49" s="53">
        <v>20930882.41</v>
      </c>
      <c r="H49" s="19">
        <f>G49/1000</f>
        <v>20930.882409999998</v>
      </c>
      <c r="I49" s="53">
        <v>22127920</v>
      </c>
      <c r="J49" s="19">
        <v>22127.9</v>
      </c>
      <c r="K49" s="53">
        <v>22127920</v>
      </c>
      <c r="L49" s="19">
        <v>22127.9</v>
      </c>
      <c r="M49" s="1"/>
      <c r="N49" s="1"/>
      <c r="O49" s="1"/>
      <c r="P49" s="1"/>
      <c r="Q49" s="12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47.25" x14ac:dyDescent="0.25">
      <c r="A50" s="41" t="s">
        <v>75</v>
      </c>
      <c r="B50" s="42" t="s">
        <v>57</v>
      </c>
      <c r="C50" s="42" t="s">
        <v>19</v>
      </c>
      <c r="D50" s="42" t="s">
        <v>64</v>
      </c>
      <c r="E50" s="42" t="s">
        <v>76</v>
      </c>
      <c r="F50" s="42"/>
      <c r="G50" s="52">
        <v>4109600</v>
      </c>
      <c r="H50" s="43">
        <f>H51+H53+H55+H57</f>
        <v>4109.5999999999995</v>
      </c>
      <c r="I50" s="52">
        <f t="shared" ref="I50:J50" si="71">I51+I53+I55+I57</f>
        <v>4109700</v>
      </c>
      <c r="J50" s="43">
        <f t="shared" si="71"/>
        <v>4109.7</v>
      </c>
      <c r="K50" s="52">
        <f t="shared" ref="K50" si="72">K51+K53+K55+K57</f>
        <v>4109600</v>
      </c>
      <c r="L50" s="43">
        <f t="shared" ref="L50" si="73">L51+L53+L55+L57</f>
        <v>4109.6000000000004</v>
      </c>
      <c r="M50" s="5"/>
      <c r="N50" s="5"/>
      <c r="O50" s="5"/>
      <c r="P50" s="5"/>
      <c r="Q50" s="9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63" x14ac:dyDescent="0.25">
      <c r="A51" s="41" t="s">
        <v>77</v>
      </c>
      <c r="B51" s="42" t="s">
        <v>57</v>
      </c>
      <c r="C51" s="42" t="s">
        <v>19</v>
      </c>
      <c r="D51" s="42" t="s">
        <v>64</v>
      </c>
      <c r="E51" s="42" t="s">
        <v>78</v>
      </c>
      <c r="F51" s="42"/>
      <c r="G51" s="52">
        <v>1675100</v>
      </c>
      <c r="H51" s="43">
        <f>H52</f>
        <v>1675.1</v>
      </c>
      <c r="I51" s="52">
        <f t="shared" ref="I51:J51" si="74">I52</f>
        <v>1675100</v>
      </c>
      <c r="J51" s="43">
        <f t="shared" si="74"/>
        <v>1675.1</v>
      </c>
      <c r="K51" s="52">
        <f t="shared" ref="K51" si="75">K52</f>
        <v>1675100</v>
      </c>
      <c r="L51" s="43">
        <f t="shared" ref="L51" si="76">L52</f>
        <v>1675.1</v>
      </c>
      <c r="M51" s="5"/>
      <c r="N51" s="5"/>
      <c r="O51" s="5"/>
      <c r="P51" s="5"/>
      <c r="Q51" s="9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1" customHeight="1" x14ac:dyDescent="0.25">
      <c r="A52" s="44" t="s">
        <v>79</v>
      </c>
      <c r="B52" s="18" t="s">
        <v>57</v>
      </c>
      <c r="C52" s="18" t="s">
        <v>19</v>
      </c>
      <c r="D52" s="18" t="s">
        <v>64</v>
      </c>
      <c r="E52" s="18" t="s">
        <v>78</v>
      </c>
      <c r="F52" s="18" t="s">
        <v>33</v>
      </c>
      <c r="G52" s="53">
        <v>1675100</v>
      </c>
      <c r="H52" s="19">
        <v>1675.1</v>
      </c>
      <c r="I52" s="53">
        <v>1675100</v>
      </c>
      <c r="J52" s="19">
        <v>1675.1</v>
      </c>
      <c r="K52" s="53">
        <v>1675100</v>
      </c>
      <c r="L52" s="19">
        <v>1675.1</v>
      </c>
      <c r="M52" s="1"/>
      <c r="N52" s="1"/>
      <c r="O52" s="1"/>
      <c r="P52" s="1"/>
      <c r="Q52" s="12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63" x14ac:dyDescent="0.25">
      <c r="A53" s="41" t="s">
        <v>80</v>
      </c>
      <c r="B53" s="42" t="s">
        <v>57</v>
      </c>
      <c r="C53" s="42" t="s">
        <v>19</v>
      </c>
      <c r="D53" s="42" t="s">
        <v>64</v>
      </c>
      <c r="E53" s="42" t="s">
        <v>81</v>
      </c>
      <c r="F53" s="42"/>
      <c r="G53" s="52">
        <v>1094400</v>
      </c>
      <c r="H53" s="43">
        <f>H54</f>
        <v>1094.4000000000001</v>
      </c>
      <c r="I53" s="52">
        <f t="shared" ref="I53:J53" si="77">I54</f>
        <v>1094500</v>
      </c>
      <c r="J53" s="43">
        <f t="shared" si="77"/>
        <v>1094.5</v>
      </c>
      <c r="K53" s="52">
        <f t="shared" ref="K53" si="78">K54</f>
        <v>1094500</v>
      </c>
      <c r="L53" s="43">
        <f t="shared" ref="L53" si="79">L54</f>
        <v>1094.5</v>
      </c>
      <c r="M53" s="5"/>
      <c r="N53" s="5"/>
      <c r="O53" s="5"/>
      <c r="P53" s="5"/>
      <c r="Q53" s="9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4.5" customHeight="1" x14ac:dyDescent="0.25">
      <c r="A54" s="44" t="s">
        <v>82</v>
      </c>
      <c r="B54" s="18" t="s">
        <v>57</v>
      </c>
      <c r="C54" s="18" t="s">
        <v>19</v>
      </c>
      <c r="D54" s="18" t="s">
        <v>64</v>
      </c>
      <c r="E54" s="18" t="s">
        <v>81</v>
      </c>
      <c r="F54" s="18" t="s">
        <v>33</v>
      </c>
      <c r="G54" s="53">
        <v>1094400</v>
      </c>
      <c r="H54" s="19">
        <v>1094.4000000000001</v>
      </c>
      <c r="I54" s="53">
        <v>1094500</v>
      </c>
      <c r="J54" s="19">
        <v>1094.5</v>
      </c>
      <c r="K54" s="53">
        <v>1094500</v>
      </c>
      <c r="L54" s="19">
        <v>1094.5</v>
      </c>
      <c r="M54" s="1"/>
      <c r="N54" s="1"/>
      <c r="O54" s="1"/>
      <c r="P54" s="1"/>
      <c r="Q54" s="12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12.5" customHeight="1" x14ac:dyDescent="0.25">
      <c r="A55" s="45" t="s">
        <v>83</v>
      </c>
      <c r="B55" s="42" t="s">
        <v>57</v>
      </c>
      <c r="C55" s="42" t="s">
        <v>19</v>
      </c>
      <c r="D55" s="42" t="s">
        <v>64</v>
      </c>
      <c r="E55" s="42" t="s">
        <v>84</v>
      </c>
      <c r="F55" s="42"/>
      <c r="G55" s="52">
        <v>624700</v>
      </c>
      <c r="H55" s="43">
        <f>H56</f>
        <v>624.70000000000005</v>
      </c>
      <c r="I55" s="52">
        <f t="shared" ref="I55:J55" si="80">I56</f>
        <v>624700</v>
      </c>
      <c r="J55" s="43">
        <f t="shared" si="80"/>
        <v>624.70000000000005</v>
      </c>
      <c r="K55" s="52">
        <f t="shared" ref="K55" si="81">K56</f>
        <v>624700</v>
      </c>
      <c r="L55" s="43">
        <f t="shared" ref="L55" si="82">L56</f>
        <v>624.70000000000005</v>
      </c>
      <c r="M55" s="5"/>
      <c r="N55" s="5"/>
      <c r="O55" s="5"/>
      <c r="P55" s="5"/>
      <c r="Q55" s="9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52" x14ac:dyDescent="0.25">
      <c r="A56" s="44" t="s">
        <v>85</v>
      </c>
      <c r="B56" s="18" t="s">
        <v>57</v>
      </c>
      <c r="C56" s="18" t="s">
        <v>19</v>
      </c>
      <c r="D56" s="18" t="s">
        <v>64</v>
      </c>
      <c r="E56" s="18" t="s">
        <v>84</v>
      </c>
      <c r="F56" s="18" t="s">
        <v>33</v>
      </c>
      <c r="G56" s="53">
        <v>624700</v>
      </c>
      <c r="H56" s="19">
        <v>624.70000000000005</v>
      </c>
      <c r="I56" s="53">
        <v>624700</v>
      </c>
      <c r="J56" s="19">
        <v>624.70000000000005</v>
      </c>
      <c r="K56" s="53">
        <v>624700</v>
      </c>
      <c r="L56" s="19">
        <v>624.70000000000005</v>
      </c>
      <c r="M56" s="1"/>
      <c r="N56" s="1"/>
      <c r="O56" s="1"/>
      <c r="P56" s="1"/>
      <c r="Q56" s="12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47.25" x14ac:dyDescent="0.25">
      <c r="A57" s="41" t="s">
        <v>86</v>
      </c>
      <c r="B57" s="42" t="s">
        <v>57</v>
      </c>
      <c r="C57" s="42" t="s">
        <v>19</v>
      </c>
      <c r="D57" s="42" t="s">
        <v>64</v>
      </c>
      <c r="E57" s="42" t="s">
        <v>87</v>
      </c>
      <c r="F57" s="42"/>
      <c r="G57" s="52">
        <v>715400</v>
      </c>
      <c r="H57" s="43">
        <f>H58</f>
        <v>715.4</v>
      </c>
      <c r="I57" s="52">
        <f t="shared" ref="I57:J57" si="83">I58</f>
        <v>715400</v>
      </c>
      <c r="J57" s="43">
        <f t="shared" si="83"/>
        <v>715.4</v>
      </c>
      <c r="K57" s="52">
        <f t="shared" ref="K57" si="84">K58</f>
        <v>715300</v>
      </c>
      <c r="L57" s="43">
        <f t="shared" ref="L57" si="85">L58</f>
        <v>715.3</v>
      </c>
      <c r="M57" s="5"/>
      <c r="N57" s="5"/>
      <c r="O57" s="5"/>
      <c r="P57" s="5"/>
      <c r="Q57" s="9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6" customHeight="1" x14ac:dyDescent="0.25">
      <c r="A58" s="44" t="s">
        <v>88</v>
      </c>
      <c r="B58" s="18" t="s">
        <v>57</v>
      </c>
      <c r="C58" s="18" t="s">
        <v>19</v>
      </c>
      <c r="D58" s="18" t="s">
        <v>64</v>
      </c>
      <c r="E58" s="18" t="s">
        <v>87</v>
      </c>
      <c r="F58" s="18" t="s">
        <v>33</v>
      </c>
      <c r="G58" s="53">
        <v>715400</v>
      </c>
      <c r="H58" s="19">
        <v>715.4</v>
      </c>
      <c r="I58" s="53">
        <v>715400</v>
      </c>
      <c r="J58" s="19">
        <v>715.4</v>
      </c>
      <c r="K58" s="53">
        <v>715300</v>
      </c>
      <c r="L58" s="19">
        <v>715.3</v>
      </c>
      <c r="M58" s="1"/>
      <c r="N58" s="1"/>
      <c r="O58" s="1"/>
      <c r="P58" s="1"/>
      <c r="Q58" s="12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x14ac:dyDescent="0.25">
      <c r="A59" s="38" t="s">
        <v>90</v>
      </c>
      <c r="B59" s="39" t="s">
        <v>57</v>
      </c>
      <c r="C59" s="39" t="s">
        <v>19</v>
      </c>
      <c r="D59" s="39" t="s">
        <v>89</v>
      </c>
      <c r="E59" s="39"/>
      <c r="F59" s="39"/>
      <c r="G59" s="51">
        <f t="shared" ref="G59:H61" si="86">G60</f>
        <v>19900</v>
      </c>
      <c r="H59" s="40">
        <f t="shared" si="86"/>
        <v>19.899999999999999</v>
      </c>
      <c r="I59" s="51">
        <f t="shared" ref="I59:J61" si="87">I60</f>
        <v>20600</v>
      </c>
      <c r="J59" s="40">
        <f t="shared" si="87"/>
        <v>20.6</v>
      </c>
      <c r="K59" s="51">
        <f t="shared" ref="K59:L61" si="88">K60</f>
        <v>326800</v>
      </c>
      <c r="L59" s="40">
        <f t="shared" ref="L59:L60" si="89">L60</f>
        <v>326.8</v>
      </c>
      <c r="M59" s="6"/>
      <c r="N59" s="6"/>
      <c r="O59" s="6"/>
      <c r="P59" s="6"/>
      <c r="Q59" s="7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x14ac:dyDescent="0.25">
      <c r="A60" s="41" t="s">
        <v>47</v>
      </c>
      <c r="B60" s="42" t="s">
        <v>57</v>
      </c>
      <c r="C60" s="42" t="s">
        <v>19</v>
      </c>
      <c r="D60" s="42" t="s">
        <v>89</v>
      </c>
      <c r="E60" s="42" t="s">
        <v>48</v>
      </c>
      <c r="F60" s="42"/>
      <c r="G60" s="52">
        <f t="shared" si="86"/>
        <v>19900</v>
      </c>
      <c r="H60" s="43">
        <f t="shared" si="86"/>
        <v>19.899999999999999</v>
      </c>
      <c r="I60" s="52">
        <f t="shared" si="87"/>
        <v>20600</v>
      </c>
      <c r="J60" s="43">
        <f t="shared" si="87"/>
        <v>20.6</v>
      </c>
      <c r="K60" s="52">
        <f t="shared" si="88"/>
        <v>326800</v>
      </c>
      <c r="L60" s="43">
        <f t="shared" si="89"/>
        <v>326.8</v>
      </c>
      <c r="M60" s="5"/>
      <c r="N60" s="5"/>
      <c r="O60" s="5"/>
      <c r="P60" s="5"/>
      <c r="Q60" s="9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78.75" x14ac:dyDescent="0.25">
      <c r="A61" s="41" t="s">
        <v>91</v>
      </c>
      <c r="B61" s="42" t="s">
        <v>57</v>
      </c>
      <c r="C61" s="42" t="s">
        <v>19</v>
      </c>
      <c r="D61" s="42" t="s">
        <v>89</v>
      </c>
      <c r="E61" s="42" t="s">
        <v>92</v>
      </c>
      <c r="F61" s="42"/>
      <c r="G61" s="52">
        <f t="shared" si="86"/>
        <v>19900</v>
      </c>
      <c r="H61" s="43">
        <f t="shared" si="86"/>
        <v>19.899999999999999</v>
      </c>
      <c r="I61" s="52">
        <f t="shared" si="87"/>
        <v>20600</v>
      </c>
      <c r="J61" s="43">
        <f t="shared" si="87"/>
        <v>20.6</v>
      </c>
      <c r="K61" s="52">
        <f t="shared" si="88"/>
        <v>326800</v>
      </c>
      <c r="L61" s="43">
        <f t="shared" si="88"/>
        <v>326.8</v>
      </c>
      <c r="M61" s="5"/>
      <c r="N61" s="5"/>
      <c r="O61" s="5"/>
      <c r="P61" s="5"/>
      <c r="Q61" s="9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90.75" customHeight="1" x14ac:dyDescent="0.25">
      <c r="A62" s="17" t="s">
        <v>93</v>
      </c>
      <c r="B62" s="18" t="s">
        <v>57</v>
      </c>
      <c r="C62" s="18" t="s">
        <v>19</v>
      </c>
      <c r="D62" s="18" t="s">
        <v>89</v>
      </c>
      <c r="E62" s="18" t="s">
        <v>92</v>
      </c>
      <c r="F62" s="18" t="s">
        <v>42</v>
      </c>
      <c r="G62" s="53">
        <v>19900</v>
      </c>
      <c r="H62" s="19">
        <v>19.899999999999999</v>
      </c>
      <c r="I62" s="53">
        <v>20600</v>
      </c>
      <c r="J62" s="19">
        <v>20.6</v>
      </c>
      <c r="K62" s="53">
        <v>326800</v>
      </c>
      <c r="L62" s="19">
        <v>326.8</v>
      </c>
      <c r="M62" s="1"/>
      <c r="N62" s="1"/>
      <c r="O62" s="1"/>
      <c r="P62" s="1"/>
      <c r="Q62" s="12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31.5" x14ac:dyDescent="0.25">
      <c r="A63" s="38" t="s">
        <v>53</v>
      </c>
      <c r="B63" s="39" t="s">
        <v>57</v>
      </c>
      <c r="C63" s="39" t="s">
        <v>19</v>
      </c>
      <c r="D63" s="39" t="s">
        <v>52</v>
      </c>
      <c r="E63" s="39"/>
      <c r="F63" s="39"/>
      <c r="G63" s="51">
        <f>G64+G80</f>
        <v>181925279.57000002</v>
      </c>
      <c r="H63" s="40">
        <f>H64+H80</f>
        <v>181925.17082999999</v>
      </c>
      <c r="I63" s="51">
        <f t="shared" ref="I63:J63" si="90">I64+I80</f>
        <v>196764185.30000001</v>
      </c>
      <c r="J63" s="40">
        <f t="shared" si="90"/>
        <v>196764.27082999999</v>
      </c>
      <c r="K63" s="51">
        <f t="shared" ref="K63" si="91">K64+K80</f>
        <v>198951785.30000001</v>
      </c>
      <c r="L63" s="40">
        <f t="shared" ref="L63" si="92">L64+L80</f>
        <v>198951.87083</v>
      </c>
      <c r="M63" s="6"/>
      <c r="N63" s="6"/>
      <c r="O63" s="6"/>
      <c r="P63" s="6"/>
      <c r="Q63" s="7"/>
      <c r="R63" s="8"/>
      <c r="S63" s="8"/>
      <c r="T63" s="8"/>
      <c r="U63" s="8"/>
      <c r="V63" s="8"/>
      <c r="W63" s="8"/>
      <c r="X63" s="8"/>
      <c r="Y63" s="8"/>
      <c r="Z63" s="8"/>
    </row>
    <row r="64" spans="1:26" ht="110.25" x14ac:dyDescent="0.25">
      <c r="A64" s="41" t="s">
        <v>94</v>
      </c>
      <c r="B64" s="42" t="s">
        <v>57</v>
      </c>
      <c r="C64" s="42" t="s">
        <v>19</v>
      </c>
      <c r="D64" s="42" t="s">
        <v>52</v>
      </c>
      <c r="E64" s="42" t="s">
        <v>95</v>
      </c>
      <c r="F64" s="42"/>
      <c r="G64" s="52">
        <f>G65+G76</f>
        <v>1719170.83</v>
      </c>
      <c r="H64" s="43">
        <f>H65+H76</f>
        <v>1719.17083</v>
      </c>
      <c r="I64" s="52">
        <f t="shared" ref="I64:J64" si="93">I65+I76</f>
        <v>1649170.83</v>
      </c>
      <c r="J64" s="43">
        <f t="shared" si="93"/>
        <v>1649.17083</v>
      </c>
      <c r="K64" s="52">
        <f t="shared" ref="K64" si="94">K65+K76</f>
        <v>1649170.83</v>
      </c>
      <c r="L64" s="43">
        <f t="shared" ref="L64" si="95">L65+L76</f>
        <v>1649.17083</v>
      </c>
      <c r="M64" s="5"/>
      <c r="N64" s="5"/>
      <c r="O64" s="5"/>
      <c r="P64" s="5"/>
      <c r="Q64" s="9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63" x14ac:dyDescent="0.25">
      <c r="A65" s="41" t="s">
        <v>96</v>
      </c>
      <c r="B65" s="42" t="s">
        <v>57</v>
      </c>
      <c r="C65" s="42" t="s">
        <v>19</v>
      </c>
      <c r="D65" s="42" t="s">
        <v>52</v>
      </c>
      <c r="E65" s="42" t="s">
        <v>97</v>
      </c>
      <c r="F65" s="42"/>
      <c r="G65" s="52">
        <f>G66+G71</f>
        <v>1709170.83</v>
      </c>
      <c r="H65" s="43">
        <f>H66+H71</f>
        <v>1709.17083</v>
      </c>
      <c r="I65" s="52">
        <f t="shared" ref="I65:J65" si="96">I66+I71</f>
        <v>1639170.83</v>
      </c>
      <c r="J65" s="43">
        <f t="shared" si="96"/>
        <v>1639.17083</v>
      </c>
      <c r="K65" s="52">
        <f t="shared" ref="K65" si="97">K66+K71</f>
        <v>1639170.83</v>
      </c>
      <c r="L65" s="43">
        <f t="shared" ref="L65" si="98">L66+L71</f>
        <v>1639.17083</v>
      </c>
      <c r="M65" s="5"/>
      <c r="N65" s="5"/>
      <c r="O65" s="5"/>
      <c r="P65" s="5"/>
      <c r="Q65" s="9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47.25" x14ac:dyDescent="0.25">
      <c r="A66" s="41" t="s">
        <v>98</v>
      </c>
      <c r="B66" s="42" t="s">
        <v>57</v>
      </c>
      <c r="C66" s="42" t="s">
        <v>19</v>
      </c>
      <c r="D66" s="42" t="s">
        <v>52</v>
      </c>
      <c r="E66" s="42" t="s">
        <v>99</v>
      </c>
      <c r="F66" s="42"/>
      <c r="G66" s="52">
        <f>G67+G69</f>
        <v>60000</v>
      </c>
      <c r="H66" s="43">
        <f t="shared" ref="H66:L66" si="99">H67+H69</f>
        <v>60</v>
      </c>
      <c r="I66" s="52">
        <f t="shared" si="99"/>
        <v>30000</v>
      </c>
      <c r="J66" s="43">
        <f t="shared" si="99"/>
        <v>30</v>
      </c>
      <c r="K66" s="52">
        <f t="shared" si="99"/>
        <v>30000</v>
      </c>
      <c r="L66" s="43">
        <f t="shared" si="99"/>
        <v>30</v>
      </c>
      <c r="M66" s="5"/>
      <c r="N66" s="5"/>
      <c r="O66" s="5"/>
      <c r="P66" s="5"/>
      <c r="Q66" s="9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78.75" x14ac:dyDescent="0.25">
      <c r="A67" s="41" t="s">
        <v>100</v>
      </c>
      <c r="B67" s="42" t="s">
        <v>57</v>
      </c>
      <c r="C67" s="42" t="s">
        <v>19</v>
      </c>
      <c r="D67" s="42" t="s">
        <v>52</v>
      </c>
      <c r="E67" s="42" t="s">
        <v>101</v>
      </c>
      <c r="F67" s="42"/>
      <c r="G67" s="52">
        <v>30000</v>
      </c>
      <c r="H67" s="43">
        <f>H68</f>
        <v>30</v>
      </c>
      <c r="I67" s="52">
        <f t="shared" ref="I67:J67" si="100">I68</f>
        <v>30000</v>
      </c>
      <c r="J67" s="43">
        <f t="shared" si="100"/>
        <v>30</v>
      </c>
      <c r="K67" s="52">
        <f t="shared" ref="K67" si="101">K68</f>
        <v>30000</v>
      </c>
      <c r="L67" s="43">
        <f t="shared" ref="L67" si="102">L68</f>
        <v>30</v>
      </c>
      <c r="M67" s="5"/>
      <c r="N67" s="5"/>
      <c r="O67" s="5"/>
      <c r="P67" s="5"/>
      <c r="Q67" s="9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69.5" customHeight="1" x14ac:dyDescent="0.25">
      <c r="A68" s="44" t="s">
        <v>102</v>
      </c>
      <c r="B68" s="18" t="s">
        <v>57</v>
      </c>
      <c r="C68" s="18" t="s">
        <v>19</v>
      </c>
      <c r="D68" s="18" t="s">
        <v>52</v>
      </c>
      <c r="E68" s="18" t="s">
        <v>101</v>
      </c>
      <c r="F68" s="18" t="s">
        <v>33</v>
      </c>
      <c r="G68" s="53">
        <v>30000</v>
      </c>
      <c r="H68" s="19">
        <v>30</v>
      </c>
      <c r="I68" s="53">
        <v>30000</v>
      </c>
      <c r="J68" s="19">
        <v>30</v>
      </c>
      <c r="K68" s="53">
        <v>30000</v>
      </c>
      <c r="L68" s="19">
        <v>30</v>
      </c>
      <c r="M68" s="1"/>
      <c r="N68" s="1"/>
      <c r="O68" s="1"/>
      <c r="P68" s="1"/>
      <c r="Q68" s="12"/>
      <c r="R68" s="13"/>
      <c r="S68" s="13"/>
      <c r="T68" s="13"/>
      <c r="U68" s="13"/>
      <c r="V68" s="13"/>
      <c r="W68" s="13"/>
      <c r="X68" s="13"/>
      <c r="Y68" s="13"/>
      <c r="Z68" s="13"/>
    </row>
    <row r="69" spans="1:26" s="29" customFormat="1" ht="64.5" customHeight="1" x14ac:dyDescent="0.25">
      <c r="A69" s="45" t="s">
        <v>494</v>
      </c>
      <c r="B69" s="42" t="s">
        <v>57</v>
      </c>
      <c r="C69" s="42" t="s">
        <v>19</v>
      </c>
      <c r="D69" s="42" t="s">
        <v>52</v>
      </c>
      <c r="E69" s="42" t="s">
        <v>495</v>
      </c>
      <c r="F69" s="42"/>
      <c r="G69" s="52">
        <f>G70</f>
        <v>30000</v>
      </c>
      <c r="H69" s="43">
        <f t="shared" ref="H69:L69" si="103">H70</f>
        <v>30</v>
      </c>
      <c r="I69" s="52">
        <f t="shared" si="103"/>
        <v>0</v>
      </c>
      <c r="J69" s="43">
        <f t="shared" si="103"/>
        <v>0</v>
      </c>
      <c r="K69" s="52">
        <f t="shared" si="103"/>
        <v>0</v>
      </c>
      <c r="L69" s="43">
        <f t="shared" si="103"/>
        <v>0</v>
      </c>
      <c r="M69" s="5"/>
      <c r="N69" s="5"/>
      <c r="O69" s="5"/>
      <c r="P69" s="5"/>
      <c r="Q69" s="9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86.25" customHeight="1" x14ac:dyDescent="0.25">
      <c r="A70" s="44" t="s">
        <v>496</v>
      </c>
      <c r="B70" s="18" t="s">
        <v>57</v>
      </c>
      <c r="C70" s="18" t="s">
        <v>19</v>
      </c>
      <c r="D70" s="18" t="s">
        <v>52</v>
      </c>
      <c r="E70" s="18" t="s">
        <v>495</v>
      </c>
      <c r="F70" s="18" t="s">
        <v>42</v>
      </c>
      <c r="G70" s="53">
        <v>30000</v>
      </c>
      <c r="H70" s="19">
        <f>G70/1000</f>
        <v>30</v>
      </c>
      <c r="I70" s="53">
        <v>0</v>
      </c>
      <c r="J70" s="19">
        <f>I70/1000</f>
        <v>0</v>
      </c>
      <c r="K70" s="53">
        <v>0</v>
      </c>
      <c r="L70" s="19">
        <f>K70/1000</f>
        <v>0</v>
      </c>
      <c r="M70" s="1"/>
      <c r="N70" s="1"/>
      <c r="O70" s="1"/>
      <c r="P70" s="1"/>
      <c r="Q70" s="12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63" x14ac:dyDescent="0.25">
      <c r="A71" s="41" t="s">
        <v>103</v>
      </c>
      <c r="B71" s="42" t="s">
        <v>57</v>
      </c>
      <c r="C71" s="42" t="s">
        <v>19</v>
      </c>
      <c r="D71" s="42" t="s">
        <v>52</v>
      </c>
      <c r="E71" s="42" t="s">
        <v>104</v>
      </c>
      <c r="F71" s="42"/>
      <c r="G71" s="52">
        <f>G74+G72</f>
        <v>1649170.83</v>
      </c>
      <c r="H71" s="43">
        <f t="shared" ref="H71:L71" si="104">H74+H72</f>
        <v>1649.17083</v>
      </c>
      <c r="I71" s="52">
        <f t="shared" si="104"/>
        <v>1609170.83</v>
      </c>
      <c r="J71" s="43">
        <f t="shared" si="104"/>
        <v>1609.17083</v>
      </c>
      <c r="K71" s="52">
        <f t="shared" si="104"/>
        <v>1609170.83</v>
      </c>
      <c r="L71" s="43">
        <f t="shared" si="104"/>
        <v>1609.17083</v>
      </c>
      <c r="M71" s="5"/>
      <c r="N71" s="5"/>
      <c r="O71" s="5"/>
      <c r="P71" s="5"/>
      <c r="Q71" s="9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63" customHeight="1" x14ac:dyDescent="0.25">
      <c r="A72" s="41" t="s">
        <v>484</v>
      </c>
      <c r="B72" s="42" t="s">
        <v>57</v>
      </c>
      <c r="C72" s="42" t="s">
        <v>19</v>
      </c>
      <c r="D72" s="42" t="s">
        <v>52</v>
      </c>
      <c r="E72" s="42" t="s">
        <v>483</v>
      </c>
      <c r="F72" s="42"/>
      <c r="G72" s="52">
        <f>G73</f>
        <v>40000</v>
      </c>
      <c r="H72" s="43">
        <f t="shared" ref="H72:L72" si="105">H73</f>
        <v>40</v>
      </c>
      <c r="I72" s="52">
        <f t="shared" si="105"/>
        <v>0</v>
      </c>
      <c r="J72" s="43">
        <f t="shared" si="105"/>
        <v>0</v>
      </c>
      <c r="K72" s="52">
        <f t="shared" si="105"/>
        <v>0</v>
      </c>
      <c r="L72" s="43">
        <f t="shared" si="105"/>
        <v>0</v>
      </c>
      <c r="M72" s="5"/>
      <c r="N72" s="5"/>
      <c r="O72" s="5"/>
      <c r="P72" s="5"/>
      <c r="Q72" s="9"/>
      <c r="R72" s="10"/>
      <c r="S72" s="10"/>
      <c r="T72" s="10"/>
      <c r="U72" s="10"/>
      <c r="V72" s="10"/>
      <c r="W72" s="10"/>
      <c r="X72" s="10"/>
      <c r="Y72" s="10"/>
      <c r="Z72" s="10"/>
    </row>
    <row r="73" spans="1:26" s="24" customFormat="1" ht="91.5" customHeight="1" x14ac:dyDescent="0.25">
      <c r="A73" s="17" t="s">
        <v>486</v>
      </c>
      <c r="B73" s="18" t="s">
        <v>57</v>
      </c>
      <c r="C73" s="18" t="s">
        <v>19</v>
      </c>
      <c r="D73" s="18" t="s">
        <v>52</v>
      </c>
      <c r="E73" s="18" t="s">
        <v>483</v>
      </c>
      <c r="F73" s="18" t="s">
        <v>42</v>
      </c>
      <c r="G73" s="53">
        <v>40000</v>
      </c>
      <c r="H73" s="19">
        <f>G73/1000</f>
        <v>40</v>
      </c>
      <c r="I73" s="53">
        <v>0</v>
      </c>
      <c r="J73" s="19">
        <f>I73/1000</f>
        <v>0</v>
      </c>
      <c r="K73" s="53">
        <v>0</v>
      </c>
      <c r="L73" s="19">
        <f>K73/1000</f>
        <v>0</v>
      </c>
      <c r="M73" s="1"/>
      <c r="N73" s="1"/>
      <c r="O73" s="1"/>
      <c r="P73" s="1"/>
      <c r="Q73" s="12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47.25" x14ac:dyDescent="0.25">
      <c r="A74" s="41" t="s">
        <v>105</v>
      </c>
      <c r="B74" s="42" t="s">
        <v>57</v>
      </c>
      <c r="C74" s="42" t="s">
        <v>19</v>
      </c>
      <c r="D74" s="42" t="s">
        <v>52</v>
      </c>
      <c r="E74" s="42" t="s">
        <v>106</v>
      </c>
      <c r="F74" s="42"/>
      <c r="G74" s="52">
        <f>G75</f>
        <v>1609170.83</v>
      </c>
      <c r="H74" s="43">
        <f>H75</f>
        <v>1609.17083</v>
      </c>
      <c r="I74" s="52">
        <f t="shared" ref="I74:J74" si="106">I75</f>
        <v>1609170.83</v>
      </c>
      <c r="J74" s="43">
        <f t="shared" si="106"/>
        <v>1609.17083</v>
      </c>
      <c r="K74" s="52">
        <f t="shared" ref="K74" si="107">K75</f>
        <v>1609170.83</v>
      </c>
      <c r="L74" s="43">
        <f t="shared" ref="L74" si="108">L75</f>
        <v>1609.17083</v>
      </c>
      <c r="M74" s="5"/>
      <c r="N74" s="5"/>
      <c r="O74" s="5"/>
      <c r="P74" s="5"/>
      <c r="Q74" s="9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78.75" x14ac:dyDescent="0.25">
      <c r="A75" s="17" t="s">
        <v>485</v>
      </c>
      <c r="B75" s="18" t="s">
        <v>57</v>
      </c>
      <c r="C75" s="18" t="s">
        <v>19</v>
      </c>
      <c r="D75" s="18" t="s">
        <v>52</v>
      </c>
      <c r="E75" s="18" t="s">
        <v>106</v>
      </c>
      <c r="F75" s="18" t="s">
        <v>42</v>
      </c>
      <c r="G75" s="53">
        <v>1609170.83</v>
      </c>
      <c r="H75" s="19">
        <f>G75/1000</f>
        <v>1609.17083</v>
      </c>
      <c r="I75" s="53">
        <v>1609170.83</v>
      </c>
      <c r="J75" s="19">
        <f>I75/1000</f>
        <v>1609.17083</v>
      </c>
      <c r="K75" s="53">
        <v>1609170.83</v>
      </c>
      <c r="L75" s="19">
        <f>K75/1000</f>
        <v>1609.17083</v>
      </c>
      <c r="M75" s="1"/>
      <c r="N75" s="1"/>
      <c r="O75" s="1"/>
      <c r="P75" s="1"/>
      <c r="Q75" s="12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63" x14ac:dyDescent="0.25">
      <c r="A76" s="41" t="s">
        <v>107</v>
      </c>
      <c r="B76" s="42" t="s">
        <v>57</v>
      </c>
      <c r="C76" s="42" t="s">
        <v>19</v>
      </c>
      <c r="D76" s="42" t="s">
        <v>52</v>
      </c>
      <c r="E76" s="42" t="s">
        <v>108</v>
      </c>
      <c r="F76" s="42"/>
      <c r="G76" s="52">
        <v>10000</v>
      </c>
      <c r="H76" s="43">
        <f>H77</f>
        <v>10</v>
      </c>
      <c r="I76" s="52">
        <f t="shared" ref="I76:J77" si="109">I77</f>
        <v>10000</v>
      </c>
      <c r="J76" s="43">
        <f t="shared" si="109"/>
        <v>10</v>
      </c>
      <c r="K76" s="52">
        <f t="shared" ref="K76:K77" si="110">K77</f>
        <v>10000</v>
      </c>
      <c r="L76" s="43">
        <f t="shared" ref="L76:L77" si="111">L77</f>
        <v>10</v>
      </c>
      <c r="M76" s="5"/>
      <c r="N76" s="5"/>
      <c r="O76" s="5"/>
      <c r="P76" s="5"/>
      <c r="Q76" s="9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63" x14ac:dyDescent="0.25">
      <c r="A77" s="41" t="s">
        <v>109</v>
      </c>
      <c r="B77" s="42" t="s">
        <v>57</v>
      </c>
      <c r="C77" s="42" t="s">
        <v>19</v>
      </c>
      <c r="D77" s="42" t="s">
        <v>52</v>
      </c>
      <c r="E77" s="42" t="s">
        <v>110</v>
      </c>
      <c r="F77" s="42"/>
      <c r="G77" s="52">
        <v>10000</v>
      </c>
      <c r="H77" s="43">
        <f>H78</f>
        <v>10</v>
      </c>
      <c r="I77" s="52">
        <f t="shared" si="109"/>
        <v>10000</v>
      </c>
      <c r="J77" s="43">
        <f t="shared" si="109"/>
        <v>10</v>
      </c>
      <c r="K77" s="52">
        <f t="shared" si="110"/>
        <v>10000</v>
      </c>
      <c r="L77" s="43">
        <f t="shared" si="111"/>
        <v>10</v>
      </c>
      <c r="M77" s="5"/>
      <c r="N77" s="5"/>
      <c r="O77" s="5"/>
      <c r="P77" s="5"/>
      <c r="Q77" s="9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63" x14ac:dyDescent="0.25">
      <c r="A78" s="41" t="s">
        <v>111</v>
      </c>
      <c r="B78" s="42" t="s">
        <v>57</v>
      </c>
      <c r="C78" s="42" t="s">
        <v>19</v>
      </c>
      <c r="D78" s="42" t="s">
        <v>52</v>
      </c>
      <c r="E78" s="42" t="s">
        <v>112</v>
      </c>
      <c r="F78" s="42"/>
      <c r="G78" s="52">
        <v>10000</v>
      </c>
      <c r="H78" s="43">
        <v>10</v>
      </c>
      <c r="I78" s="52">
        <v>10000</v>
      </c>
      <c r="J78" s="43">
        <v>10</v>
      </c>
      <c r="K78" s="52">
        <v>10000</v>
      </c>
      <c r="L78" s="43">
        <v>10</v>
      </c>
      <c r="M78" s="5"/>
      <c r="N78" s="5"/>
      <c r="O78" s="5"/>
      <c r="P78" s="5"/>
      <c r="Q78" s="9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10.25" x14ac:dyDescent="0.25">
      <c r="A79" s="17" t="s">
        <v>113</v>
      </c>
      <c r="B79" s="18" t="s">
        <v>57</v>
      </c>
      <c r="C79" s="18" t="s">
        <v>19</v>
      </c>
      <c r="D79" s="18" t="s">
        <v>52</v>
      </c>
      <c r="E79" s="18" t="s">
        <v>112</v>
      </c>
      <c r="F79" s="18" t="s">
        <v>114</v>
      </c>
      <c r="G79" s="53">
        <v>10000</v>
      </c>
      <c r="H79" s="19">
        <v>10</v>
      </c>
      <c r="I79" s="53">
        <v>10000</v>
      </c>
      <c r="J79" s="19">
        <v>10</v>
      </c>
      <c r="K79" s="53">
        <v>10000</v>
      </c>
      <c r="L79" s="19">
        <v>10</v>
      </c>
      <c r="M79" s="1"/>
      <c r="N79" s="1"/>
      <c r="O79" s="1"/>
      <c r="P79" s="1"/>
      <c r="Q79" s="12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78.75" x14ac:dyDescent="0.25">
      <c r="A80" s="41" t="s">
        <v>24</v>
      </c>
      <c r="B80" s="42" t="s">
        <v>57</v>
      </c>
      <c r="C80" s="42" t="s">
        <v>19</v>
      </c>
      <c r="D80" s="42" t="s">
        <v>52</v>
      </c>
      <c r="E80" s="42" t="s">
        <v>25</v>
      </c>
      <c r="F80" s="42"/>
      <c r="G80" s="52">
        <f>G81</f>
        <v>180206108.74000001</v>
      </c>
      <c r="H80" s="43">
        <f>H81</f>
        <v>180206</v>
      </c>
      <c r="I80" s="52">
        <f t="shared" ref="I80:J80" si="112">I81</f>
        <v>195115014.47</v>
      </c>
      <c r="J80" s="43">
        <f t="shared" si="112"/>
        <v>195115.1</v>
      </c>
      <c r="K80" s="52">
        <f t="shared" ref="K80" si="113">K81</f>
        <v>197302614.47</v>
      </c>
      <c r="L80" s="43">
        <f t="shared" ref="L80" si="114">L81</f>
        <v>197302.7</v>
      </c>
      <c r="M80" s="5"/>
      <c r="N80" s="5"/>
      <c r="O80" s="5"/>
      <c r="P80" s="5"/>
      <c r="Q80" s="9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47.25" x14ac:dyDescent="0.25">
      <c r="A81" s="41" t="s">
        <v>66</v>
      </c>
      <c r="B81" s="42" t="s">
        <v>57</v>
      </c>
      <c r="C81" s="42" t="s">
        <v>19</v>
      </c>
      <c r="D81" s="42" t="s">
        <v>52</v>
      </c>
      <c r="E81" s="42" t="s">
        <v>67</v>
      </c>
      <c r="F81" s="42"/>
      <c r="G81" s="52">
        <f>G82+G88</f>
        <v>180206108.74000001</v>
      </c>
      <c r="H81" s="43">
        <f>H82+H88</f>
        <v>180206</v>
      </c>
      <c r="I81" s="52">
        <f t="shared" ref="I81:J81" si="115">I82+I88</f>
        <v>195115014.47</v>
      </c>
      <c r="J81" s="43">
        <f t="shared" si="115"/>
        <v>195115.1</v>
      </c>
      <c r="K81" s="52">
        <f t="shared" ref="K81" si="116">K82+K88</f>
        <v>197302614.47</v>
      </c>
      <c r="L81" s="43">
        <f t="shared" ref="L81" si="117">L82+L88</f>
        <v>197302.7</v>
      </c>
      <c r="M81" s="5"/>
      <c r="N81" s="5"/>
      <c r="O81" s="5"/>
      <c r="P81" s="5"/>
      <c r="Q81" s="9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47.25" x14ac:dyDescent="0.25">
      <c r="A82" s="41" t="s">
        <v>68</v>
      </c>
      <c r="B82" s="42" t="s">
        <v>57</v>
      </c>
      <c r="C82" s="42" t="s">
        <v>19</v>
      </c>
      <c r="D82" s="42" t="s">
        <v>52</v>
      </c>
      <c r="E82" s="42" t="s">
        <v>69</v>
      </c>
      <c r="F82" s="42"/>
      <c r="G82" s="52">
        <f>G83+G86</f>
        <v>10532845</v>
      </c>
      <c r="H82" s="43">
        <f>H83+H86</f>
        <v>10532.8</v>
      </c>
      <c r="I82" s="52">
        <f t="shared" ref="I82:J82" si="118">I83+I86</f>
        <v>11129959</v>
      </c>
      <c r="J82" s="43">
        <f t="shared" si="118"/>
        <v>11130</v>
      </c>
      <c r="K82" s="52">
        <f t="shared" ref="K82" si="119">K83+K86</f>
        <v>11129959</v>
      </c>
      <c r="L82" s="43">
        <f t="shared" ref="L82" si="120">L83+L86</f>
        <v>11130</v>
      </c>
      <c r="M82" s="5"/>
      <c r="N82" s="5"/>
      <c r="O82" s="5"/>
      <c r="P82" s="5"/>
      <c r="Q82" s="9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1.5" x14ac:dyDescent="0.25">
      <c r="A83" s="41" t="s">
        <v>115</v>
      </c>
      <c r="B83" s="42" t="s">
        <v>57</v>
      </c>
      <c r="C83" s="42" t="s">
        <v>19</v>
      </c>
      <c r="D83" s="42" t="s">
        <v>52</v>
      </c>
      <c r="E83" s="42" t="s">
        <v>116</v>
      </c>
      <c r="F83" s="42"/>
      <c r="G83" s="52">
        <f>G84+G85</f>
        <v>605000</v>
      </c>
      <c r="H83" s="43">
        <f>H84+H85</f>
        <v>605</v>
      </c>
      <c r="I83" s="52">
        <f t="shared" ref="I83:J83" si="121">I84+I85</f>
        <v>805000</v>
      </c>
      <c r="J83" s="43">
        <f t="shared" si="121"/>
        <v>805</v>
      </c>
      <c r="K83" s="52">
        <f t="shared" ref="K83" si="122">K84+K85</f>
        <v>805000</v>
      </c>
      <c r="L83" s="43">
        <f t="shared" ref="L83" si="123">L84+L85</f>
        <v>805</v>
      </c>
      <c r="M83" s="5"/>
      <c r="N83" s="5"/>
      <c r="O83" s="5"/>
      <c r="P83" s="5"/>
      <c r="Q83" s="9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78.75" x14ac:dyDescent="0.25">
      <c r="A84" s="17" t="s">
        <v>117</v>
      </c>
      <c r="B84" s="18" t="s">
        <v>57</v>
      </c>
      <c r="C84" s="18" t="s">
        <v>19</v>
      </c>
      <c r="D84" s="18" t="s">
        <v>52</v>
      </c>
      <c r="E84" s="18" t="s">
        <v>116</v>
      </c>
      <c r="F84" s="18" t="s">
        <v>42</v>
      </c>
      <c r="G84" s="53">
        <v>455000</v>
      </c>
      <c r="H84" s="19">
        <f>G84/1000</f>
        <v>455</v>
      </c>
      <c r="I84" s="53">
        <v>655000</v>
      </c>
      <c r="J84" s="19">
        <v>655</v>
      </c>
      <c r="K84" s="53">
        <v>655000</v>
      </c>
      <c r="L84" s="19">
        <v>655</v>
      </c>
      <c r="M84" s="1"/>
      <c r="N84" s="1"/>
      <c r="O84" s="1"/>
      <c r="P84" s="1"/>
      <c r="Q84" s="12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47.25" x14ac:dyDescent="0.25">
      <c r="A85" s="17" t="s">
        <v>118</v>
      </c>
      <c r="B85" s="18" t="s">
        <v>57</v>
      </c>
      <c r="C85" s="18" t="s">
        <v>19</v>
      </c>
      <c r="D85" s="18" t="s">
        <v>52</v>
      </c>
      <c r="E85" s="18" t="s">
        <v>116</v>
      </c>
      <c r="F85" s="18" t="s">
        <v>44</v>
      </c>
      <c r="G85" s="53">
        <v>150000</v>
      </c>
      <c r="H85" s="19">
        <v>150</v>
      </c>
      <c r="I85" s="53">
        <v>150000</v>
      </c>
      <c r="J85" s="19">
        <v>150</v>
      </c>
      <c r="K85" s="53">
        <v>150000</v>
      </c>
      <c r="L85" s="19">
        <v>150</v>
      </c>
      <c r="M85" s="1"/>
      <c r="N85" s="1"/>
      <c r="O85" s="1"/>
      <c r="P85" s="1"/>
      <c r="Q85" s="12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63" x14ac:dyDescent="0.25">
      <c r="A86" s="41" t="s">
        <v>30</v>
      </c>
      <c r="B86" s="42" t="s">
        <v>57</v>
      </c>
      <c r="C86" s="42" t="s">
        <v>19</v>
      </c>
      <c r="D86" s="42" t="s">
        <v>52</v>
      </c>
      <c r="E86" s="42" t="s">
        <v>119</v>
      </c>
      <c r="F86" s="42"/>
      <c r="G86" s="52">
        <v>9927845</v>
      </c>
      <c r="H86" s="43">
        <f>H87</f>
        <v>9927.7999999999993</v>
      </c>
      <c r="I86" s="52">
        <f t="shared" ref="I86:J86" si="124">I87</f>
        <v>10324959</v>
      </c>
      <c r="J86" s="43">
        <f t="shared" si="124"/>
        <v>10325</v>
      </c>
      <c r="K86" s="52">
        <f t="shared" ref="K86" si="125">K87</f>
        <v>10324959</v>
      </c>
      <c r="L86" s="43">
        <f t="shared" ref="L86" si="126">L87</f>
        <v>10325</v>
      </c>
      <c r="M86" s="5"/>
      <c r="N86" s="5"/>
      <c r="O86" s="5"/>
      <c r="P86" s="5"/>
      <c r="Q86" s="9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73.25" x14ac:dyDescent="0.25">
      <c r="A87" s="44" t="s">
        <v>32</v>
      </c>
      <c r="B87" s="18" t="s">
        <v>57</v>
      </c>
      <c r="C87" s="18" t="s">
        <v>19</v>
      </c>
      <c r="D87" s="18" t="s">
        <v>52</v>
      </c>
      <c r="E87" s="18" t="s">
        <v>119</v>
      </c>
      <c r="F87" s="18" t="s">
        <v>33</v>
      </c>
      <c r="G87" s="53">
        <v>9927845</v>
      </c>
      <c r="H87" s="19">
        <v>9927.7999999999993</v>
      </c>
      <c r="I87" s="53">
        <v>10324959</v>
      </c>
      <c r="J87" s="19">
        <v>10325</v>
      </c>
      <c r="K87" s="53">
        <v>10324959</v>
      </c>
      <c r="L87" s="19">
        <v>10325</v>
      </c>
      <c r="M87" s="1"/>
      <c r="N87" s="1"/>
      <c r="O87" s="1"/>
      <c r="P87" s="1"/>
      <c r="Q87" s="12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63" x14ac:dyDescent="0.25">
      <c r="A88" s="41" t="s">
        <v>120</v>
      </c>
      <c r="B88" s="42" t="s">
        <v>57</v>
      </c>
      <c r="C88" s="42" t="s">
        <v>19</v>
      </c>
      <c r="D88" s="42" t="s">
        <v>52</v>
      </c>
      <c r="E88" s="42" t="s">
        <v>121</v>
      </c>
      <c r="F88" s="42"/>
      <c r="G88" s="52">
        <v>169673263.74000001</v>
      </c>
      <c r="H88" s="43">
        <f>H89+H92</f>
        <v>169673.2</v>
      </c>
      <c r="I88" s="52">
        <f t="shared" ref="I88:J88" si="127">I89+I92</f>
        <v>183985055.47</v>
      </c>
      <c r="J88" s="43">
        <f t="shared" si="127"/>
        <v>183985.1</v>
      </c>
      <c r="K88" s="52">
        <f t="shared" ref="K88" si="128">K89+K92</f>
        <v>186172655.47</v>
      </c>
      <c r="L88" s="43">
        <f t="shared" ref="L88" si="129">L89+L92</f>
        <v>186172.7</v>
      </c>
      <c r="M88" s="5"/>
      <c r="N88" s="5"/>
      <c r="O88" s="5"/>
      <c r="P88" s="5"/>
      <c r="Q88" s="9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47.25" x14ac:dyDescent="0.25">
      <c r="A89" s="41" t="s">
        <v>122</v>
      </c>
      <c r="B89" s="42" t="s">
        <v>57</v>
      </c>
      <c r="C89" s="42" t="s">
        <v>19</v>
      </c>
      <c r="D89" s="42" t="s">
        <v>52</v>
      </c>
      <c r="E89" s="42" t="s">
        <v>123</v>
      </c>
      <c r="F89" s="42"/>
      <c r="G89" s="52">
        <v>60404440.359999999</v>
      </c>
      <c r="H89" s="43">
        <f>H90+H91</f>
        <v>60404.399999999994</v>
      </c>
      <c r="I89" s="52">
        <f t="shared" ref="I89:J89" si="130">I90+I91</f>
        <v>70345479.469999999</v>
      </c>
      <c r="J89" s="43">
        <f t="shared" si="130"/>
        <v>70345.5</v>
      </c>
      <c r="K89" s="52">
        <f t="shared" ref="K89" si="131">K90+K91</f>
        <v>72533079.469999999</v>
      </c>
      <c r="L89" s="43">
        <f t="shared" ref="L89" si="132">L90+L91</f>
        <v>72533.099999999991</v>
      </c>
      <c r="M89" s="5"/>
      <c r="N89" s="5"/>
      <c r="O89" s="5"/>
      <c r="P89" s="5"/>
      <c r="Q89" s="9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94.5" x14ac:dyDescent="0.25">
      <c r="A90" s="17" t="s">
        <v>124</v>
      </c>
      <c r="B90" s="18" t="s">
        <v>57</v>
      </c>
      <c r="C90" s="18" t="s">
        <v>19</v>
      </c>
      <c r="D90" s="18" t="s">
        <v>52</v>
      </c>
      <c r="E90" s="18" t="s">
        <v>123</v>
      </c>
      <c r="F90" s="18" t="s">
        <v>42</v>
      </c>
      <c r="G90" s="53">
        <v>59728232.359999999</v>
      </c>
      <c r="H90" s="19">
        <v>59728.2</v>
      </c>
      <c r="I90" s="53">
        <v>69669271.469999999</v>
      </c>
      <c r="J90" s="19">
        <v>69669.3</v>
      </c>
      <c r="K90" s="53">
        <v>71856871.469999999</v>
      </c>
      <c r="L90" s="19">
        <v>71856.899999999994</v>
      </c>
      <c r="M90" s="1"/>
      <c r="N90" s="1"/>
      <c r="O90" s="1"/>
      <c r="P90" s="1"/>
      <c r="Q90" s="12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63" x14ac:dyDescent="0.25">
      <c r="A91" s="17" t="s">
        <v>125</v>
      </c>
      <c r="B91" s="18" t="s">
        <v>57</v>
      </c>
      <c r="C91" s="18" t="s">
        <v>19</v>
      </c>
      <c r="D91" s="18" t="s">
        <v>52</v>
      </c>
      <c r="E91" s="18" t="s">
        <v>123</v>
      </c>
      <c r="F91" s="18" t="s">
        <v>44</v>
      </c>
      <c r="G91" s="53">
        <v>676208</v>
      </c>
      <c r="H91" s="19">
        <v>676.2</v>
      </c>
      <c r="I91" s="53">
        <v>676208</v>
      </c>
      <c r="J91" s="19">
        <v>676.2</v>
      </c>
      <c r="K91" s="53">
        <v>676208</v>
      </c>
      <c r="L91" s="19">
        <v>676.2</v>
      </c>
      <c r="M91" s="1"/>
      <c r="N91" s="1"/>
      <c r="O91" s="1"/>
      <c r="P91" s="1"/>
      <c r="Q91" s="12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31.5" x14ac:dyDescent="0.25">
      <c r="A92" s="41" t="s">
        <v>126</v>
      </c>
      <c r="B92" s="42" t="s">
        <v>57</v>
      </c>
      <c r="C92" s="42" t="s">
        <v>19</v>
      </c>
      <c r="D92" s="42" t="s">
        <v>52</v>
      </c>
      <c r="E92" s="42" t="s">
        <v>127</v>
      </c>
      <c r="F92" s="42"/>
      <c r="G92" s="52">
        <v>109268823.38</v>
      </c>
      <c r="H92" s="43">
        <f>H93</f>
        <v>109268.8</v>
      </c>
      <c r="I92" s="52">
        <f t="shared" ref="I92:J92" si="133">I93</f>
        <v>113639576</v>
      </c>
      <c r="J92" s="43">
        <f t="shared" si="133"/>
        <v>113639.6</v>
      </c>
      <c r="K92" s="52">
        <f t="shared" ref="K92" si="134">K93</f>
        <v>113639576</v>
      </c>
      <c r="L92" s="43">
        <f t="shared" ref="L92" si="135">L93</f>
        <v>113639.6</v>
      </c>
      <c r="M92" s="5"/>
      <c r="N92" s="5"/>
      <c r="O92" s="5"/>
      <c r="P92" s="5"/>
      <c r="Q92" s="9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04.25" customHeight="1" x14ac:dyDescent="0.25">
      <c r="A93" s="17" t="s">
        <v>128</v>
      </c>
      <c r="B93" s="18" t="s">
        <v>57</v>
      </c>
      <c r="C93" s="18" t="s">
        <v>19</v>
      </c>
      <c r="D93" s="18" t="s">
        <v>52</v>
      </c>
      <c r="E93" s="18" t="s">
        <v>127</v>
      </c>
      <c r="F93" s="18" t="s">
        <v>33</v>
      </c>
      <c r="G93" s="53">
        <v>109268823.38</v>
      </c>
      <c r="H93" s="19">
        <v>109268.8</v>
      </c>
      <c r="I93" s="53">
        <v>113639576</v>
      </c>
      <c r="J93" s="19">
        <v>113639.6</v>
      </c>
      <c r="K93" s="53">
        <v>113639576</v>
      </c>
      <c r="L93" s="19">
        <v>113639.6</v>
      </c>
      <c r="M93" s="1"/>
      <c r="N93" s="1"/>
      <c r="O93" s="1"/>
      <c r="P93" s="1"/>
      <c r="Q93" s="12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x14ac:dyDescent="0.25">
      <c r="A94" s="38" t="s">
        <v>129</v>
      </c>
      <c r="B94" s="39" t="s">
        <v>57</v>
      </c>
      <c r="C94" s="39" t="s">
        <v>59</v>
      </c>
      <c r="D94" s="39" t="s">
        <v>20</v>
      </c>
      <c r="E94" s="39"/>
      <c r="F94" s="39"/>
      <c r="G94" s="51">
        <f t="shared" ref="G94:H96" si="136">G95</f>
        <v>1866200</v>
      </c>
      <c r="H94" s="40">
        <f t="shared" si="136"/>
        <v>1866.1999999999998</v>
      </c>
      <c r="I94" s="51">
        <f t="shared" ref="I94:J96" si="137">I95</f>
        <v>2061000</v>
      </c>
      <c r="J94" s="40">
        <f t="shared" si="137"/>
        <v>2061</v>
      </c>
      <c r="K94" s="51">
        <f t="shared" ref="K94:K96" si="138">K95</f>
        <v>2259000</v>
      </c>
      <c r="L94" s="40">
        <f t="shared" ref="L94:L96" si="139">L95</f>
        <v>2259</v>
      </c>
      <c r="M94" s="6"/>
      <c r="N94" s="6"/>
      <c r="O94" s="6"/>
      <c r="P94" s="6"/>
      <c r="Q94" s="7"/>
      <c r="R94" s="8"/>
      <c r="S94" s="8"/>
      <c r="T94" s="8"/>
      <c r="U94" s="8"/>
      <c r="V94" s="8"/>
      <c r="W94" s="8"/>
      <c r="X94" s="8"/>
      <c r="Y94" s="8"/>
      <c r="Z94" s="8"/>
    </row>
    <row r="95" spans="1:26" ht="31.5" x14ac:dyDescent="0.25">
      <c r="A95" s="38" t="s">
        <v>131</v>
      </c>
      <c r="B95" s="39" t="s">
        <v>57</v>
      </c>
      <c r="C95" s="39" t="s">
        <v>59</v>
      </c>
      <c r="D95" s="39" t="s">
        <v>130</v>
      </c>
      <c r="E95" s="39"/>
      <c r="F95" s="39"/>
      <c r="G95" s="51">
        <f t="shared" si="136"/>
        <v>1866200</v>
      </c>
      <c r="H95" s="40">
        <f t="shared" si="136"/>
        <v>1866.1999999999998</v>
      </c>
      <c r="I95" s="51">
        <f t="shared" si="137"/>
        <v>2061000</v>
      </c>
      <c r="J95" s="40">
        <f t="shared" si="137"/>
        <v>2061</v>
      </c>
      <c r="K95" s="51">
        <f t="shared" si="138"/>
        <v>2259000</v>
      </c>
      <c r="L95" s="40">
        <f t="shared" si="139"/>
        <v>2259</v>
      </c>
      <c r="M95" s="6"/>
      <c r="N95" s="6"/>
      <c r="O95" s="6"/>
      <c r="P95" s="6"/>
      <c r="Q95" s="7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x14ac:dyDescent="0.25">
      <c r="A96" s="41" t="s">
        <v>47</v>
      </c>
      <c r="B96" s="42" t="s">
        <v>57</v>
      </c>
      <c r="C96" s="42" t="s">
        <v>59</v>
      </c>
      <c r="D96" s="42" t="s">
        <v>130</v>
      </c>
      <c r="E96" s="42" t="s">
        <v>48</v>
      </c>
      <c r="F96" s="42"/>
      <c r="G96" s="52">
        <f t="shared" si="136"/>
        <v>1866200</v>
      </c>
      <c r="H96" s="43">
        <f t="shared" si="136"/>
        <v>1866.1999999999998</v>
      </c>
      <c r="I96" s="52">
        <f t="shared" si="137"/>
        <v>2061000</v>
      </c>
      <c r="J96" s="43">
        <f t="shared" si="137"/>
        <v>2061</v>
      </c>
      <c r="K96" s="52">
        <f t="shared" si="138"/>
        <v>2259000</v>
      </c>
      <c r="L96" s="43">
        <f t="shared" si="139"/>
        <v>2259</v>
      </c>
      <c r="M96" s="5"/>
      <c r="N96" s="5"/>
      <c r="O96" s="5"/>
      <c r="P96" s="5"/>
      <c r="Q96" s="9"/>
      <c r="R96" s="10"/>
      <c r="S96" s="10"/>
      <c r="T96" s="10"/>
      <c r="U96" s="10"/>
      <c r="V96" s="10"/>
      <c r="W96" s="10"/>
      <c r="X96" s="10"/>
      <c r="Y96" s="10"/>
      <c r="Z96" s="10"/>
    </row>
    <row r="97" spans="1:30" ht="63" x14ac:dyDescent="0.25">
      <c r="A97" s="41" t="s">
        <v>132</v>
      </c>
      <c r="B97" s="42" t="s">
        <v>57</v>
      </c>
      <c r="C97" s="42" t="s">
        <v>59</v>
      </c>
      <c r="D97" s="42" t="s">
        <v>130</v>
      </c>
      <c r="E97" s="42" t="s">
        <v>133</v>
      </c>
      <c r="F97" s="42"/>
      <c r="G97" s="52">
        <f>G98+G99</f>
        <v>1866200</v>
      </c>
      <c r="H97" s="43">
        <f>H98+H99</f>
        <v>1866.1999999999998</v>
      </c>
      <c r="I97" s="52">
        <f t="shared" ref="I97:J97" si="140">I98+I99</f>
        <v>2061000</v>
      </c>
      <c r="J97" s="43">
        <f t="shared" si="140"/>
        <v>2061</v>
      </c>
      <c r="K97" s="52">
        <f t="shared" ref="K97:L97" si="141">K98+K99</f>
        <v>2259000</v>
      </c>
      <c r="L97" s="43">
        <f t="shared" si="141"/>
        <v>2259</v>
      </c>
      <c r="M97" s="5"/>
      <c r="N97" s="5"/>
      <c r="O97" s="5"/>
      <c r="P97" s="5"/>
      <c r="Q97" s="9"/>
      <c r="R97" s="10"/>
      <c r="S97" s="10"/>
      <c r="T97" s="10"/>
      <c r="U97" s="10"/>
      <c r="V97" s="10"/>
      <c r="W97" s="10"/>
      <c r="X97" s="10"/>
      <c r="Y97" s="10"/>
      <c r="Z97" s="10"/>
    </row>
    <row r="98" spans="1:30" ht="113.25" customHeight="1" x14ac:dyDescent="0.25">
      <c r="A98" s="44" t="s">
        <v>134</v>
      </c>
      <c r="B98" s="18" t="s">
        <v>57</v>
      </c>
      <c r="C98" s="18" t="s">
        <v>59</v>
      </c>
      <c r="D98" s="18" t="s">
        <v>130</v>
      </c>
      <c r="E98" s="18" t="s">
        <v>133</v>
      </c>
      <c r="F98" s="18" t="s">
        <v>33</v>
      </c>
      <c r="G98" s="53">
        <v>1804100</v>
      </c>
      <c r="H98" s="19">
        <f>G98/1000</f>
        <v>1804.1</v>
      </c>
      <c r="I98" s="53">
        <v>1937400</v>
      </c>
      <c r="J98" s="19">
        <f>I98/1000</f>
        <v>1937.4</v>
      </c>
      <c r="K98" s="53">
        <v>1937400</v>
      </c>
      <c r="L98" s="19">
        <f>K98/1000</f>
        <v>1937.4</v>
      </c>
      <c r="M98" s="1"/>
      <c r="N98" s="1"/>
      <c r="O98" s="1"/>
      <c r="P98" s="1"/>
      <c r="Q98" s="12"/>
      <c r="R98" s="13"/>
      <c r="S98" s="13"/>
      <c r="T98" s="13"/>
      <c r="U98" s="13"/>
      <c r="V98" s="13"/>
      <c r="W98" s="13"/>
      <c r="X98" s="13"/>
      <c r="Y98" s="13"/>
      <c r="Z98" s="13"/>
    </row>
    <row r="99" spans="1:30" ht="86.25" customHeight="1" x14ac:dyDescent="0.25">
      <c r="A99" s="17" t="s">
        <v>135</v>
      </c>
      <c r="B99" s="18" t="s">
        <v>57</v>
      </c>
      <c r="C99" s="18" t="s">
        <v>59</v>
      </c>
      <c r="D99" s="18" t="s">
        <v>130</v>
      </c>
      <c r="E99" s="18" t="s">
        <v>133</v>
      </c>
      <c r="F99" s="18" t="s">
        <v>42</v>
      </c>
      <c r="G99" s="53">
        <v>62100</v>
      </c>
      <c r="H99" s="19">
        <f t="shared" ref="H99" si="142">G99/1000</f>
        <v>62.1</v>
      </c>
      <c r="I99" s="53">
        <v>123600</v>
      </c>
      <c r="J99" s="19">
        <f>I99/1000</f>
        <v>123.6</v>
      </c>
      <c r="K99" s="53">
        <v>321600</v>
      </c>
      <c r="L99" s="19">
        <f>K99/1000</f>
        <v>321.60000000000002</v>
      </c>
      <c r="M99" s="1"/>
      <c r="N99" s="1"/>
      <c r="O99" s="1"/>
      <c r="P99" s="1"/>
      <c r="Q99" s="12"/>
      <c r="R99" s="13"/>
      <c r="S99" s="13"/>
      <c r="T99" s="13"/>
      <c r="U99" s="13"/>
      <c r="V99" s="13"/>
      <c r="W99" s="13"/>
      <c r="X99" s="13"/>
      <c r="Y99" s="13"/>
      <c r="Z99" s="13"/>
    </row>
    <row r="100" spans="1:30" ht="47.25" x14ac:dyDescent="0.25">
      <c r="A100" s="38" t="s">
        <v>136</v>
      </c>
      <c r="B100" s="39" t="s">
        <v>57</v>
      </c>
      <c r="C100" s="39" t="s">
        <v>130</v>
      </c>
      <c r="D100" s="39" t="s">
        <v>20</v>
      </c>
      <c r="E100" s="39"/>
      <c r="F100" s="39"/>
      <c r="G100" s="51">
        <v>3997000</v>
      </c>
      <c r="H100" s="40">
        <f>H101</f>
        <v>3997</v>
      </c>
      <c r="I100" s="51">
        <f t="shared" ref="I100:J102" si="143">I101</f>
        <v>3997000</v>
      </c>
      <c r="J100" s="40">
        <f t="shared" si="143"/>
        <v>3997</v>
      </c>
      <c r="K100" s="51">
        <f t="shared" ref="K100:K102" si="144">K101</f>
        <v>3997000</v>
      </c>
      <c r="L100" s="40">
        <f t="shared" ref="L100:L102" si="145">L101</f>
        <v>3997</v>
      </c>
      <c r="M100" s="6"/>
      <c r="N100" s="6"/>
      <c r="O100" s="6"/>
      <c r="P100" s="6"/>
      <c r="Q100" s="7"/>
      <c r="R100" s="8"/>
      <c r="S100" s="8"/>
      <c r="T100" s="8"/>
      <c r="U100" s="8"/>
      <c r="V100" s="8"/>
      <c r="W100" s="8"/>
      <c r="X100" s="8"/>
      <c r="Y100" s="8"/>
      <c r="Z100" s="8"/>
    </row>
    <row r="101" spans="1:30" ht="15.75" x14ac:dyDescent="0.25">
      <c r="A101" s="38" t="s">
        <v>138</v>
      </c>
      <c r="B101" s="39" t="s">
        <v>57</v>
      </c>
      <c r="C101" s="39" t="s">
        <v>130</v>
      </c>
      <c r="D101" s="39" t="s">
        <v>137</v>
      </c>
      <c r="E101" s="39"/>
      <c r="F101" s="39"/>
      <c r="G101" s="51">
        <v>3997000</v>
      </c>
      <c r="H101" s="40">
        <f>H102</f>
        <v>3997</v>
      </c>
      <c r="I101" s="51">
        <f t="shared" si="143"/>
        <v>3997000</v>
      </c>
      <c r="J101" s="40">
        <f t="shared" si="143"/>
        <v>3997</v>
      </c>
      <c r="K101" s="51">
        <f t="shared" si="144"/>
        <v>3997000</v>
      </c>
      <c r="L101" s="40">
        <f t="shared" si="145"/>
        <v>3997</v>
      </c>
      <c r="M101" s="6"/>
      <c r="N101" s="6"/>
      <c r="O101" s="6"/>
      <c r="P101" s="6"/>
      <c r="Q101" s="7"/>
      <c r="R101" s="8"/>
      <c r="S101" s="8"/>
      <c r="T101" s="8"/>
      <c r="U101" s="8"/>
      <c r="V101" s="8"/>
      <c r="W101" s="8"/>
      <c r="X101" s="8"/>
      <c r="Y101" s="8"/>
      <c r="Z101" s="14"/>
      <c r="AA101" s="14"/>
      <c r="AB101" s="14"/>
      <c r="AC101" s="14"/>
      <c r="AD101" s="14"/>
    </row>
    <row r="102" spans="1:30" ht="78.75" x14ac:dyDescent="0.25">
      <c r="A102" s="41" t="s">
        <v>24</v>
      </c>
      <c r="B102" s="42" t="s">
        <v>57</v>
      </c>
      <c r="C102" s="42" t="s">
        <v>130</v>
      </c>
      <c r="D102" s="42" t="s">
        <v>137</v>
      </c>
      <c r="E102" s="42" t="s">
        <v>25</v>
      </c>
      <c r="F102" s="42"/>
      <c r="G102" s="52">
        <v>3997000</v>
      </c>
      <c r="H102" s="43">
        <f>H103</f>
        <v>3997</v>
      </c>
      <c r="I102" s="52">
        <f t="shared" si="143"/>
        <v>3997000</v>
      </c>
      <c r="J102" s="43">
        <v>3997</v>
      </c>
      <c r="K102" s="52">
        <f t="shared" si="144"/>
        <v>3997000</v>
      </c>
      <c r="L102" s="43">
        <f t="shared" si="145"/>
        <v>3997</v>
      </c>
      <c r="M102" s="5"/>
      <c r="N102" s="5"/>
      <c r="O102" s="5"/>
      <c r="P102" s="5"/>
      <c r="Q102" s="9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30" ht="47.25" x14ac:dyDescent="0.25">
      <c r="A103" s="41" t="s">
        <v>66</v>
      </c>
      <c r="B103" s="42" t="s">
        <v>57</v>
      </c>
      <c r="C103" s="42" t="s">
        <v>130</v>
      </c>
      <c r="D103" s="42" t="s">
        <v>137</v>
      </c>
      <c r="E103" s="42" t="s">
        <v>67</v>
      </c>
      <c r="F103" s="42"/>
      <c r="G103" s="52">
        <v>3997000</v>
      </c>
      <c r="H103" s="43">
        <v>3997</v>
      </c>
      <c r="I103" s="52">
        <v>3997000</v>
      </c>
      <c r="J103" s="43">
        <v>3997</v>
      </c>
      <c r="K103" s="52">
        <v>3997000</v>
      </c>
      <c r="L103" s="43">
        <v>3997</v>
      </c>
      <c r="M103" s="5"/>
      <c r="N103" s="5"/>
      <c r="O103" s="5"/>
      <c r="P103" s="5"/>
      <c r="Q103" s="9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30" ht="63" x14ac:dyDescent="0.25">
      <c r="A104" s="41" t="s">
        <v>139</v>
      </c>
      <c r="B104" s="42" t="s">
        <v>57</v>
      </c>
      <c r="C104" s="42" t="s">
        <v>130</v>
      </c>
      <c r="D104" s="42" t="s">
        <v>137</v>
      </c>
      <c r="E104" s="42" t="s">
        <v>140</v>
      </c>
      <c r="F104" s="42"/>
      <c r="G104" s="52">
        <v>3997000</v>
      </c>
      <c r="H104" s="43">
        <v>3997</v>
      </c>
      <c r="I104" s="52">
        <v>3997000</v>
      </c>
      <c r="J104" s="43">
        <v>3997</v>
      </c>
      <c r="K104" s="52">
        <v>3997000</v>
      </c>
      <c r="L104" s="43">
        <v>3997</v>
      </c>
      <c r="M104" s="5"/>
      <c r="N104" s="5"/>
      <c r="O104" s="5"/>
      <c r="P104" s="5"/>
      <c r="Q104" s="9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30" ht="31.5" x14ac:dyDescent="0.25">
      <c r="A105" s="41" t="s">
        <v>126</v>
      </c>
      <c r="B105" s="42" t="s">
        <v>57</v>
      </c>
      <c r="C105" s="42" t="s">
        <v>130</v>
      </c>
      <c r="D105" s="42" t="s">
        <v>137</v>
      </c>
      <c r="E105" s="42" t="s">
        <v>141</v>
      </c>
      <c r="F105" s="42"/>
      <c r="G105" s="52">
        <v>3997000</v>
      </c>
      <c r="H105" s="43">
        <v>3997</v>
      </c>
      <c r="I105" s="52">
        <v>3997000</v>
      </c>
      <c r="J105" s="43">
        <v>3997</v>
      </c>
      <c r="K105" s="52">
        <v>3997000</v>
      </c>
      <c r="L105" s="43">
        <v>3997</v>
      </c>
      <c r="M105" s="5"/>
      <c r="N105" s="5"/>
      <c r="O105" s="5"/>
      <c r="P105" s="5"/>
      <c r="Q105" s="9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30" ht="109.5" customHeight="1" x14ac:dyDescent="0.25">
      <c r="A106" s="17" t="s">
        <v>128</v>
      </c>
      <c r="B106" s="18" t="s">
        <v>57</v>
      </c>
      <c r="C106" s="18" t="s">
        <v>130</v>
      </c>
      <c r="D106" s="18" t="s">
        <v>137</v>
      </c>
      <c r="E106" s="18" t="s">
        <v>141</v>
      </c>
      <c r="F106" s="18" t="s">
        <v>33</v>
      </c>
      <c r="G106" s="53">
        <v>3997000</v>
      </c>
      <c r="H106" s="19">
        <v>3997</v>
      </c>
      <c r="I106" s="53">
        <v>3997000</v>
      </c>
      <c r="J106" s="19">
        <v>3997</v>
      </c>
      <c r="K106" s="53">
        <v>3997000</v>
      </c>
      <c r="L106" s="19">
        <v>3997</v>
      </c>
      <c r="M106" s="1"/>
      <c r="N106" s="1"/>
      <c r="O106" s="1"/>
      <c r="P106" s="1"/>
      <c r="Q106" s="12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30" ht="15.75" x14ac:dyDescent="0.25">
      <c r="A107" s="38" t="s">
        <v>142</v>
      </c>
      <c r="B107" s="39" t="s">
        <v>57</v>
      </c>
      <c r="C107" s="39" t="s">
        <v>64</v>
      </c>
      <c r="D107" s="39" t="s">
        <v>20</v>
      </c>
      <c r="E107" s="39"/>
      <c r="F107" s="39"/>
      <c r="G107" s="51">
        <f>G108+G114+G121</f>
        <v>7959301.2000000002</v>
      </c>
      <c r="H107" s="40">
        <f>H108+H114+H121</f>
        <v>7959.3</v>
      </c>
      <c r="I107" s="51">
        <f t="shared" ref="I107:J107" si="146">I108+I114+I121</f>
        <v>7546166.7000000002</v>
      </c>
      <c r="J107" s="40">
        <f t="shared" si="146"/>
        <v>7546.2000000000007</v>
      </c>
      <c r="K107" s="51">
        <f t="shared" ref="K107" si="147">K108+K114+K121</f>
        <v>7878966.7000000002</v>
      </c>
      <c r="L107" s="40">
        <f t="shared" ref="L107" si="148">L108+L114+L121</f>
        <v>7879.0000000000009</v>
      </c>
      <c r="M107" s="6"/>
      <c r="N107" s="6"/>
      <c r="O107" s="6"/>
      <c r="P107" s="6"/>
      <c r="Q107" s="7"/>
      <c r="R107" s="8"/>
      <c r="S107" s="8"/>
      <c r="T107" s="8"/>
      <c r="U107" s="8"/>
      <c r="V107" s="8"/>
      <c r="W107" s="8"/>
      <c r="X107" s="8"/>
      <c r="Y107" s="8"/>
      <c r="Z107" s="8"/>
    </row>
    <row r="108" spans="1:30" ht="15.75" x14ac:dyDescent="0.25">
      <c r="A108" s="38" t="s">
        <v>143</v>
      </c>
      <c r="B108" s="39" t="s">
        <v>57</v>
      </c>
      <c r="C108" s="39" t="s">
        <v>64</v>
      </c>
      <c r="D108" s="39" t="s">
        <v>89</v>
      </c>
      <c r="E108" s="39"/>
      <c r="F108" s="39"/>
      <c r="G108" s="51">
        <f>G109</f>
        <v>1705500</v>
      </c>
      <c r="H108" s="40">
        <f>H109</f>
        <v>1705.5</v>
      </c>
      <c r="I108" s="51">
        <f t="shared" ref="I108:J112" si="149">I109</f>
        <v>1705500</v>
      </c>
      <c r="J108" s="40">
        <f t="shared" si="149"/>
        <v>1705.5</v>
      </c>
      <c r="K108" s="51">
        <f t="shared" ref="K108:K112" si="150">K109</f>
        <v>1705500</v>
      </c>
      <c r="L108" s="40">
        <f t="shared" ref="L108:L112" si="151">L109</f>
        <v>1705.5</v>
      </c>
      <c r="M108" s="6"/>
      <c r="N108" s="6"/>
      <c r="O108" s="6"/>
      <c r="P108" s="6"/>
      <c r="Q108" s="7"/>
      <c r="R108" s="8"/>
      <c r="S108" s="8"/>
      <c r="T108" s="8"/>
      <c r="U108" s="8"/>
      <c r="V108" s="8"/>
      <c r="W108" s="8"/>
      <c r="X108" s="8"/>
      <c r="Y108" s="8"/>
      <c r="Z108" s="14"/>
      <c r="AA108" s="14"/>
      <c r="AB108" s="14"/>
      <c r="AC108" s="14"/>
      <c r="AD108" s="14"/>
    </row>
    <row r="109" spans="1:30" ht="94.5" x14ac:dyDescent="0.25">
      <c r="A109" s="41" t="s">
        <v>144</v>
      </c>
      <c r="B109" s="42" t="s">
        <v>57</v>
      </c>
      <c r="C109" s="42" t="s">
        <v>64</v>
      </c>
      <c r="D109" s="42" t="s">
        <v>89</v>
      </c>
      <c r="E109" s="42" t="s">
        <v>145</v>
      </c>
      <c r="F109" s="42"/>
      <c r="G109" s="52">
        <f>G110</f>
        <v>1705500</v>
      </c>
      <c r="H109" s="43">
        <f t="shared" ref="H109:H111" si="152">H110</f>
        <v>1705.5</v>
      </c>
      <c r="I109" s="52">
        <f t="shared" si="149"/>
        <v>1705500</v>
      </c>
      <c r="J109" s="43">
        <f t="shared" si="149"/>
        <v>1705.5</v>
      </c>
      <c r="K109" s="52">
        <f t="shared" si="150"/>
        <v>1705500</v>
      </c>
      <c r="L109" s="43">
        <f t="shared" si="151"/>
        <v>1705.5</v>
      </c>
      <c r="M109" s="5"/>
      <c r="N109" s="5"/>
      <c r="O109" s="5"/>
      <c r="P109" s="5"/>
      <c r="Q109" s="9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30" ht="78.75" x14ac:dyDescent="0.25">
      <c r="A110" s="41" t="s">
        <v>146</v>
      </c>
      <c r="B110" s="42" t="s">
        <v>57</v>
      </c>
      <c r="C110" s="42" t="s">
        <v>64</v>
      </c>
      <c r="D110" s="42" t="s">
        <v>89</v>
      </c>
      <c r="E110" s="42" t="s">
        <v>147</v>
      </c>
      <c r="F110" s="42"/>
      <c r="G110" s="52">
        <f>G111</f>
        <v>1705500</v>
      </c>
      <c r="H110" s="43">
        <f t="shared" si="152"/>
        <v>1705.5</v>
      </c>
      <c r="I110" s="52">
        <f t="shared" si="149"/>
        <v>1705500</v>
      </c>
      <c r="J110" s="43">
        <f t="shared" si="149"/>
        <v>1705.5</v>
      </c>
      <c r="K110" s="52">
        <f t="shared" si="150"/>
        <v>1705500</v>
      </c>
      <c r="L110" s="43">
        <f t="shared" si="151"/>
        <v>1705.5</v>
      </c>
      <c r="M110" s="5"/>
      <c r="N110" s="5"/>
      <c r="O110" s="5"/>
      <c r="P110" s="5"/>
      <c r="Q110" s="9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30" ht="78.75" x14ac:dyDescent="0.25">
      <c r="A111" s="41" t="s">
        <v>148</v>
      </c>
      <c r="B111" s="42" t="s">
        <v>57</v>
      </c>
      <c r="C111" s="42" t="s">
        <v>64</v>
      </c>
      <c r="D111" s="42" t="s">
        <v>89</v>
      </c>
      <c r="E111" s="42" t="s">
        <v>149</v>
      </c>
      <c r="F111" s="42"/>
      <c r="G111" s="52">
        <f>G112</f>
        <v>1705500</v>
      </c>
      <c r="H111" s="43">
        <f t="shared" si="152"/>
        <v>1705.5</v>
      </c>
      <c r="I111" s="52">
        <f t="shared" si="149"/>
        <v>1705500</v>
      </c>
      <c r="J111" s="43">
        <f t="shared" si="149"/>
        <v>1705.5</v>
      </c>
      <c r="K111" s="52">
        <f t="shared" si="150"/>
        <v>1705500</v>
      </c>
      <c r="L111" s="43">
        <f t="shared" si="151"/>
        <v>1705.5</v>
      </c>
      <c r="M111" s="5"/>
      <c r="N111" s="5"/>
      <c r="O111" s="5"/>
      <c r="P111" s="5"/>
      <c r="Q111" s="9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30" ht="47.25" x14ac:dyDescent="0.25">
      <c r="A112" s="41" t="s">
        <v>150</v>
      </c>
      <c r="B112" s="42" t="s">
        <v>57</v>
      </c>
      <c r="C112" s="42" t="s">
        <v>64</v>
      </c>
      <c r="D112" s="42" t="s">
        <v>89</v>
      </c>
      <c r="E112" s="42" t="s">
        <v>151</v>
      </c>
      <c r="F112" s="42"/>
      <c r="G112" s="52">
        <f>G113</f>
        <v>1705500</v>
      </c>
      <c r="H112" s="43">
        <f>H113</f>
        <v>1705.5</v>
      </c>
      <c r="I112" s="52">
        <f t="shared" si="149"/>
        <v>1705500</v>
      </c>
      <c r="J112" s="43">
        <f t="shared" si="149"/>
        <v>1705.5</v>
      </c>
      <c r="K112" s="52">
        <f t="shared" si="150"/>
        <v>1705500</v>
      </c>
      <c r="L112" s="43">
        <f t="shared" si="151"/>
        <v>1705.5</v>
      </c>
      <c r="M112" s="5"/>
      <c r="N112" s="5"/>
      <c r="O112" s="5"/>
      <c r="P112" s="5"/>
      <c r="Q112" s="9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31" s="23" customFormat="1" ht="94.5" x14ac:dyDescent="0.25">
      <c r="A113" s="17" t="s">
        <v>152</v>
      </c>
      <c r="B113" s="18" t="s">
        <v>57</v>
      </c>
      <c r="C113" s="18" t="s">
        <v>64</v>
      </c>
      <c r="D113" s="18" t="s">
        <v>89</v>
      </c>
      <c r="E113" s="18" t="s">
        <v>151</v>
      </c>
      <c r="F113" s="18" t="s">
        <v>42</v>
      </c>
      <c r="G113" s="53">
        <v>1705500</v>
      </c>
      <c r="H113" s="19">
        <f>G113/1000</f>
        <v>1705.5</v>
      </c>
      <c r="I113" s="53">
        <v>1705500</v>
      </c>
      <c r="J113" s="19">
        <f>I113/1000</f>
        <v>1705.5</v>
      </c>
      <c r="K113" s="53">
        <v>1705500</v>
      </c>
      <c r="L113" s="19">
        <f>K113/1000</f>
        <v>1705.5</v>
      </c>
      <c r="M113" s="20"/>
      <c r="N113" s="20"/>
      <c r="O113" s="20"/>
      <c r="P113" s="20"/>
      <c r="Q113" s="21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31" ht="31.5" x14ac:dyDescent="0.25">
      <c r="A114" s="38" t="s">
        <v>153</v>
      </c>
      <c r="B114" s="39" t="s">
        <v>57</v>
      </c>
      <c r="C114" s="39" t="s">
        <v>64</v>
      </c>
      <c r="D114" s="39" t="s">
        <v>137</v>
      </c>
      <c r="E114" s="39"/>
      <c r="F114" s="39"/>
      <c r="G114" s="51">
        <f t="shared" ref="G114:H117" si="153">G115</f>
        <v>5341300</v>
      </c>
      <c r="H114" s="40">
        <f t="shared" si="153"/>
        <v>5341.3</v>
      </c>
      <c r="I114" s="51">
        <f t="shared" ref="I114:L115" si="154">I115</f>
        <v>5726600</v>
      </c>
      <c r="J114" s="40">
        <f t="shared" si="154"/>
        <v>5726.6</v>
      </c>
      <c r="K114" s="51">
        <f t="shared" ref="K114" si="155">K115</f>
        <v>6059400</v>
      </c>
      <c r="L114" s="40">
        <f t="shared" ref="L114" si="156">L115</f>
        <v>6059.4000000000005</v>
      </c>
      <c r="M114" s="6"/>
      <c r="N114" s="6"/>
      <c r="O114" s="6"/>
      <c r="P114" s="6"/>
      <c r="Q114" s="7"/>
      <c r="R114" s="8"/>
      <c r="S114" s="8"/>
      <c r="T114" s="8"/>
      <c r="U114" s="8"/>
      <c r="V114" s="8"/>
      <c r="W114" s="8"/>
      <c r="X114" s="8"/>
      <c r="Y114" s="8"/>
      <c r="Z114" s="8"/>
    </row>
    <row r="115" spans="1:31" ht="110.25" x14ac:dyDescent="0.25">
      <c r="A115" s="41" t="s">
        <v>154</v>
      </c>
      <c r="B115" s="42" t="s">
        <v>57</v>
      </c>
      <c r="C115" s="42" t="s">
        <v>64</v>
      </c>
      <c r="D115" s="42" t="s">
        <v>137</v>
      </c>
      <c r="E115" s="42" t="s">
        <v>155</v>
      </c>
      <c r="F115" s="42"/>
      <c r="G115" s="52">
        <f t="shared" si="153"/>
        <v>5341300</v>
      </c>
      <c r="H115" s="43">
        <f t="shared" si="153"/>
        <v>5341.3</v>
      </c>
      <c r="I115" s="52">
        <f t="shared" si="154"/>
        <v>5726600</v>
      </c>
      <c r="J115" s="43">
        <f t="shared" si="154"/>
        <v>5726.6</v>
      </c>
      <c r="K115" s="52">
        <f t="shared" si="154"/>
        <v>6059400</v>
      </c>
      <c r="L115" s="43">
        <f t="shared" si="154"/>
        <v>6059.4000000000005</v>
      </c>
      <c r="M115" s="5"/>
      <c r="N115" s="5"/>
      <c r="O115" s="5"/>
      <c r="P115" s="5"/>
      <c r="Q115" s="9"/>
      <c r="R115" s="10"/>
      <c r="S115" s="10"/>
      <c r="T115" s="10"/>
      <c r="U115" s="10"/>
      <c r="V115" s="10"/>
      <c r="W115" s="10"/>
      <c r="X115" s="10"/>
      <c r="Y115" s="10"/>
      <c r="Z115" s="11"/>
      <c r="AA115" s="11"/>
      <c r="AB115" s="11"/>
      <c r="AC115" s="11"/>
      <c r="AD115" s="11"/>
      <c r="AE115" s="11"/>
    </row>
    <row r="116" spans="1:31" ht="47.25" x14ac:dyDescent="0.25">
      <c r="A116" s="41" t="s">
        <v>156</v>
      </c>
      <c r="B116" s="42" t="s">
        <v>57</v>
      </c>
      <c r="C116" s="42" t="s">
        <v>64</v>
      </c>
      <c r="D116" s="42" t="s">
        <v>137</v>
      </c>
      <c r="E116" s="42" t="s">
        <v>157</v>
      </c>
      <c r="F116" s="42"/>
      <c r="G116" s="52">
        <f t="shared" si="153"/>
        <v>5341300</v>
      </c>
      <c r="H116" s="43">
        <f t="shared" si="153"/>
        <v>5341.3</v>
      </c>
      <c r="I116" s="52">
        <f t="shared" ref="I116:J116" si="157">I117</f>
        <v>5726600</v>
      </c>
      <c r="J116" s="43">
        <f t="shared" si="157"/>
        <v>5726.6</v>
      </c>
      <c r="K116" s="52">
        <f t="shared" ref="K116" si="158">K117</f>
        <v>6059400</v>
      </c>
      <c r="L116" s="43">
        <f t="shared" ref="L116" si="159">L117</f>
        <v>6059.4000000000005</v>
      </c>
      <c r="M116" s="5"/>
      <c r="N116" s="5"/>
      <c r="O116" s="5"/>
      <c r="P116" s="5"/>
      <c r="Q116" s="9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31" ht="31.5" x14ac:dyDescent="0.25">
      <c r="A117" s="41" t="s">
        <v>158</v>
      </c>
      <c r="B117" s="42" t="s">
        <v>57</v>
      </c>
      <c r="C117" s="42" t="s">
        <v>64</v>
      </c>
      <c r="D117" s="42" t="s">
        <v>137</v>
      </c>
      <c r="E117" s="42" t="s">
        <v>159</v>
      </c>
      <c r="F117" s="42"/>
      <c r="G117" s="52">
        <f t="shared" si="153"/>
        <v>5341300</v>
      </c>
      <c r="H117" s="43">
        <f t="shared" si="153"/>
        <v>5341.3</v>
      </c>
      <c r="I117" s="52">
        <f t="shared" ref="I117:J117" si="160">I118</f>
        <v>5726600</v>
      </c>
      <c r="J117" s="43">
        <f t="shared" si="160"/>
        <v>5726.6</v>
      </c>
      <c r="K117" s="52">
        <f t="shared" ref="K117" si="161">K118</f>
        <v>6059400</v>
      </c>
      <c r="L117" s="43">
        <f t="shared" ref="L117" si="162">L118</f>
        <v>6059.4000000000005</v>
      </c>
      <c r="M117" s="5"/>
      <c r="N117" s="5"/>
      <c r="O117" s="5"/>
      <c r="P117" s="5"/>
      <c r="Q117" s="9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31" ht="47.25" x14ac:dyDescent="0.25">
      <c r="A118" s="41" t="s">
        <v>160</v>
      </c>
      <c r="B118" s="42" t="s">
        <v>57</v>
      </c>
      <c r="C118" s="42" t="s">
        <v>64</v>
      </c>
      <c r="D118" s="42" t="s">
        <v>137</v>
      </c>
      <c r="E118" s="42" t="s">
        <v>161</v>
      </c>
      <c r="F118" s="42"/>
      <c r="G118" s="52">
        <f>G119+G120</f>
        <v>5341300</v>
      </c>
      <c r="H118" s="43">
        <f>H119+H120</f>
        <v>5341.3</v>
      </c>
      <c r="I118" s="52">
        <f t="shared" ref="I118:J118" si="163">I119+I120</f>
        <v>5726600</v>
      </c>
      <c r="J118" s="43">
        <f t="shared" si="163"/>
        <v>5726.6</v>
      </c>
      <c r="K118" s="52">
        <f t="shared" ref="K118" si="164">K119+K120</f>
        <v>6059400</v>
      </c>
      <c r="L118" s="43">
        <f t="shared" ref="L118" si="165">L119+L120</f>
        <v>6059.4000000000005</v>
      </c>
      <c r="M118" s="5"/>
      <c r="N118" s="5"/>
      <c r="O118" s="5"/>
      <c r="P118" s="5"/>
      <c r="Q118" s="9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31" ht="94.5" x14ac:dyDescent="0.25">
      <c r="A119" s="17" t="s">
        <v>162</v>
      </c>
      <c r="B119" s="18" t="s">
        <v>57</v>
      </c>
      <c r="C119" s="18" t="s">
        <v>64</v>
      </c>
      <c r="D119" s="18" t="s">
        <v>137</v>
      </c>
      <c r="E119" s="18" t="s">
        <v>161</v>
      </c>
      <c r="F119" s="18" t="s">
        <v>42</v>
      </c>
      <c r="G119" s="53">
        <v>4639100</v>
      </c>
      <c r="H119" s="19">
        <f>G119/1000</f>
        <v>4639.1000000000004</v>
      </c>
      <c r="I119" s="53">
        <v>4973800</v>
      </c>
      <c r="J119" s="19">
        <f>I119/1000</f>
        <v>4973.8</v>
      </c>
      <c r="K119" s="53">
        <v>5262800</v>
      </c>
      <c r="L119" s="19">
        <f>K119/1000</f>
        <v>5262.8</v>
      </c>
      <c r="M119" s="1"/>
      <c r="N119" s="1"/>
      <c r="O119" s="1"/>
      <c r="P119" s="1"/>
      <c r="Q119" s="12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31" ht="110.25" x14ac:dyDescent="0.25">
      <c r="A120" s="17" t="s">
        <v>163</v>
      </c>
      <c r="B120" s="18" t="s">
        <v>57</v>
      </c>
      <c r="C120" s="18" t="s">
        <v>64</v>
      </c>
      <c r="D120" s="18" t="s">
        <v>137</v>
      </c>
      <c r="E120" s="18" t="s">
        <v>161</v>
      </c>
      <c r="F120" s="18" t="s">
        <v>164</v>
      </c>
      <c r="G120" s="53">
        <v>702200</v>
      </c>
      <c r="H120" s="19">
        <f t="shared" ref="H120" si="166">G120/1000</f>
        <v>702.2</v>
      </c>
      <c r="I120" s="53">
        <v>752800</v>
      </c>
      <c r="J120" s="19">
        <f>I120/1000</f>
        <v>752.8</v>
      </c>
      <c r="K120" s="53">
        <v>796600</v>
      </c>
      <c r="L120" s="19">
        <f t="shared" ref="L120" si="167">K120/1000</f>
        <v>796.6</v>
      </c>
      <c r="M120" s="1"/>
      <c r="N120" s="1"/>
      <c r="O120" s="1"/>
      <c r="P120" s="1"/>
      <c r="Q120" s="12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31" ht="31.5" x14ac:dyDescent="0.25">
      <c r="A121" s="38" t="s">
        <v>166</v>
      </c>
      <c r="B121" s="39" t="s">
        <v>57</v>
      </c>
      <c r="C121" s="39" t="s">
        <v>64</v>
      </c>
      <c r="D121" s="39" t="s">
        <v>165</v>
      </c>
      <c r="E121" s="39"/>
      <c r="F121" s="39"/>
      <c r="G121" s="51">
        <v>912501.2</v>
      </c>
      <c r="H121" s="40">
        <f>H122</f>
        <v>912.5</v>
      </c>
      <c r="I121" s="51">
        <f t="shared" ref="I121:J121" si="168">I122</f>
        <v>114066.7</v>
      </c>
      <c r="J121" s="40">
        <f t="shared" si="168"/>
        <v>114.1</v>
      </c>
      <c r="K121" s="51">
        <f t="shared" ref="K121" si="169">K122</f>
        <v>114066.7</v>
      </c>
      <c r="L121" s="40">
        <f t="shared" ref="L121" si="170">L122</f>
        <v>114.1</v>
      </c>
      <c r="M121" s="6"/>
      <c r="N121" s="6"/>
      <c r="O121" s="6"/>
      <c r="P121" s="6"/>
      <c r="Q121" s="7"/>
      <c r="R121" s="8"/>
      <c r="S121" s="8"/>
      <c r="T121" s="8"/>
      <c r="U121" s="8"/>
      <c r="V121" s="8"/>
      <c r="W121" s="8"/>
      <c r="X121" s="8"/>
      <c r="Y121" s="8"/>
      <c r="Z121" s="8"/>
    </row>
    <row r="122" spans="1:31" ht="63" x14ac:dyDescent="0.25">
      <c r="A122" s="41" t="s">
        <v>167</v>
      </c>
      <c r="B122" s="42" t="s">
        <v>57</v>
      </c>
      <c r="C122" s="42" t="s">
        <v>64</v>
      </c>
      <c r="D122" s="42" t="s">
        <v>165</v>
      </c>
      <c r="E122" s="42" t="s">
        <v>168</v>
      </c>
      <c r="F122" s="42"/>
      <c r="G122" s="52">
        <v>912501.2</v>
      </c>
      <c r="H122" s="43">
        <f>H123</f>
        <v>912.5</v>
      </c>
      <c r="I122" s="52">
        <v>114066.7</v>
      </c>
      <c r="J122" s="43">
        <v>114.1</v>
      </c>
      <c r="K122" s="52">
        <v>114066.7</v>
      </c>
      <c r="L122" s="43">
        <v>114.1</v>
      </c>
      <c r="M122" s="5"/>
      <c r="N122" s="5"/>
      <c r="O122" s="5"/>
      <c r="P122" s="5"/>
      <c r="Q122" s="9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31" ht="47.25" x14ac:dyDescent="0.25">
      <c r="A123" s="41" t="s">
        <v>169</v>
      </c>
      <c r="B123" s="42" t="s">
        <v>57</v>
      </c>
      <c r="C123" s="42" t="s">
        <v>64</v>
      </c>
      <c r="D123" s="42" t="s">
        <v>165</v>
      </c>
      <c r="E123" s="42" t="s">
        <v>170</v>
      </c>
      <c r="F123" s="42"/>
      <c r="G123" s="52">
        <v>912501.2</v>
      </c>
      <c r="H123" s="43">
        <f>H124</f>
        <v>912.5</v>
      </c>
      <c r="I123" s="52">
        <v>114066.7</v>
      </c>
      <c r="J123" s="43">
        <v>114.1</v>
      </c>
      <c r="K123" s="52">
        <v>114066.7</v>
      </c>
      <c r="L123" s="43">
        <v>114.1</v>
      </c>
      <c r="M123" s="5"/>
      <c r="N123" s="5"/>
      <c r="O123" s="5"/>
      <c r="P123" s="5"/>
      <c r="Q123" s="9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31" ht="157.5" x14ac:dyDescent="0.25">
      <c r="A124" s="45" t="s">
        <v>171</v>
      </c>
      <c r="B124" s="42" t="s">
        <v>57</v>
      </c>
      <c r="C124" s="42" t="s">
        <v>64</v>
      </c>
      <c r="D124" s="42" t="s">
        <v>165</v>
      </c>
      <c r="E124" s="42" t="s">
        <v>172</v>
      </c>
      <c r="F124" s="42"/>
      <c r="G124" s="52">
        <v>912501.2</v>
      </c>
      <c r="H124" s="43">
        <f>H125</f>
        <v>912.5</v>
      </c>
      <c r="I124" s="52">
        <v>114066.7</v>
      </c>
      <c r="J124" s="43">
        <v>114.1</v>
      </c>
      <c r="K124" s="52">
        <v>114066.7</v>
      </c>
      <c r="L124" s="43">
        <v>114.1</v>
      </c>
      <c r="M124" s="5"/>
      <c r="N124" s="5"/>
      <c r="O124" s="5"/>
      <c r="P124" s="5"/>
      <c r="Q124" s="9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31" ht="63" x14ac:dyDescent="0.25">
      <c r="A125" s="41" t="s">
        <v>173</v>
      </c>
      <c r="B125" s="42" t="s">
        <v>57</v>
      </c>
      <c r="C125" s="42" t="s">
        <v>64</v>
      </c>
      <c r="D125" s="42" t="s">
        <v>165</v>
      </c>
      <c r="E125" s="42" t="s">
        <v>174</v>
      </c>
      <c r="F125" s="42"/>
      <c r="G125" s="52">
        <v>912501.2</v>
      </c>
      <c r="H125" s="43">
        <v>912.5</v>
      </c>
      <c r="I125" s="52">
        <v>114066.7</v>
      </c>
      <c r="J125" s="43">
        <v>114.1</v>
      </c>
      <c r="K125" s="52">
        <v>114066.7</v>
      </c>
      <c r="L125" s="43">
        <v>114.1</v>
      </c>
      <c r="M125" s="5"/>
      <c r="N125" s="5"/>
      <c r="O125" s="5"/>
      <c r="P125" s="5"/>
      <c r="Q125" s="9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31" ht="78.75" x14ac:dyDescent="0.25">
      <c r="A126" s="17" t="s">
        <v>175</v>
      </c>
      <c r="B126" s="18" t="s">
        <v>57</v>
      </c>
      <c r="C126" s="18" t="s">
        <v>64</v>
      </c>
      <c r="D126" s="18" t="s">
        <v>165</v>
      </c>
      <c r="E126" s="18" t="s">
        <v>174</v>
      </c>
      <c r="F126" s="18" t="s">
        <v>44</v>
      </c>
      <c r="G126" s="53">
        <v>912501.2</v>
      </c>
      <c r="H126" s="19">
        <v>912.5</v>
      </c>
      <c r="I126" s="53">
        <v>114066.7</v>
      </c>
      <c r="J126" s="19">
        <v>114.1</v>
      </c>
      <c r="K126" s="53">
        <v>114066.7</v>
      </c>
      <c r="L126" s="19">
        <v>114.1</v>
      </c>
      <c r="M126" s="1"/>
      <c r="N126" s="1"/>
      <c r="O126" s="1"/>
      <c r="P126" s="1"/>
      <c r="Q126" s="12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31" ht="31.5" x14ac:dyDescent="0.25">
      <c r="A127" s="38" t="s">
        <v>176</v>
      </c>
      <c r="B127" s="39" t="s">
        <v>57</v>
      </c>
      <c r="C127" s="39" t="s">
        <v>89</v>
      </c>
      <c r="D127" s="39" t="s">
        <v>20</v>
      </c>
      <c r="E127" s="39"/>
      <c r="F127" s="39"/>
      <c r="G127" s="51">
        <v>25000000</v>
      </c>
      <c r="H127" s="40">
        <f>H128</f>
        <v>25000</v>
      </c>
      <c r="I127" s="51">
        <f>I129</f>
        <v>23282194.52</v>
      </c>
      <c r="J127" s="40">
        <f>J129</f>
        <v>23282.194520000001</v>
      </c>
      <c r="K127" s="51">
        <f t="shared" ref="K127" si="171">K128</f>
        <v>24340000</v>
      </c>
      <c r="L127" s="40">
        <f t="shared" ref="L127" si="172">L128</f>
        <v>24340</v>
      </c>
      <c r="M127" s="6"/>
      <c r="N127" s="6"/>
      <c r="O127" s="6"/>
      <c r="P127" s="6"/>
      <c r="Q127" s="7"/>
      <c r="R127" s="8"/>
      <c r="S127" s="8"/>
      <c r="T127" s="8"/>
      <c r="U127" s="8"/>
      <c r="V127" s="8"/>
      <c r="W127" s="8"/>
      <c r="X127" s="8"/>
      <c r="Y127" s="8"/>
      <c r="Z127" s="8"/>
    </row>
    <row r="128" spans="1:31" ht="15.75" x14ac:dyDescent="0.25">
      <c r="A128" s="38" t="s">
        <v>177</v>
      </c>
      <c r="B128" s="39" t="s">
        <v>57</v>
      </c>
      <c r="C128" s="39" t="s">
        <v>89</v>
      </c>
      <c r="D128" s="39" t="s">
        <v>130</v>
      </c>
      <c r="E128" s="39"/>
      <c r="F128" s="39"/>
      <c r="G128" s="51">
        <v>25000000</v>
      </c>
      <c r="H128" s="40">
        <f>H129</f>
        <v>25000</v>
      </c>
      <c r="I128" s="51">
        <f t="shared" ref="I128:J132" si="173">I129</f>
        <v>23282194.52</v>
      </c>
      <c r="J128" s="40">
        <f t="shared" si="173"/>
        <v>23282.194520000001</v>
      </c>
      <c r="K128" s="51">
        <f t="shared" ref="K128" si="174">K129</f>
        <v>24340000</v>
      </c>
      <c r="L128" s="40">
        <f t="shared" ref="L128" si="175">L129</f>
        <v>24340</v>
      </c>
      <c r="M128" s="6"/>
      <c r="N128" s="6"/>
      <c r="O128" s="6"/>
      <c r="P128" s="6"/>
      <c r="Q128" s="7"/>
      <c r="R128" s="8"/>
      <c r="S128" s="8"/>
      <c r="T128" s="8"/>
      <c r="U128" s="8"/>
      <c r="V128" s="8"/>
      <c r="W128" s="8"/>
      <c r="X128" s="8"/>
      <c r="Y128" s="8"/>
      <c r="Z128" s="14"/>
      <c r="AA128" s="14"/>
      <c r="AB128" s="14"/>
      <c r="AC128" s="14"/>
      <c r="AD128" s="14"/>
    </row>
    <row r="129" spans="1:31" ht="110.25" x14ac:dyDescent="0.25">
      <c r="A129" s="41" t="s">
        <v>154</v>
      </c>
      <c r="B129" s="42" t="s">
        <v>57</v>
      </c>
      <c r="C129" s="42" t="s">
        <v>89</v>
      </c>
      <c r="D129" s="42" t="s">
        <v>130</v>
      </c>
      <c r="E129" s="42" t="s">
        <v>155</v>
      </c>
      <c r="F129" s="42"/>
      <c r="G129" s="52">
        <v>25000000</v>
      </c>
      <c r="H129" s="43">
        <v>25000</v>
      </c>
      <c r="I129" s="52">
        <f t="shared" si="173"/>
        <v>23282194.52</v>
      </c>
      <c r="J129" s="43">
        <f t="shared" si="173"/>
        <v>23282.194520000001</v>
      </c>
      <c r="K129" s="52">
        <v>24340000</v>
      </c>
      <c r="L129" s="43">
        <v>24340</v>
      </c>
      <c r="M129" s="5"/>
      <c r="N129" s="5"/>
      <c r="O129" s="5"/>
      <c r="P129" s="5"/>
      <c r="Q129" s="9"/>
      <c r="R129" s="10"/>
      <c r="S129" s="10"/>
      <c r="T129" s="10"/>
      <c r="U129" s="10"/>
      <c r="V129" s="10"/>
      <c r="W129" s="10"/>
      <c r="X129" s="10"/>
      <c r="Y129" s="10"/>
      <c r="Z129" s="11"/>
      <c r="AA129" s="11"/>
      <c r="AB129" s="11"/>
      <c r="AC129" s="11"/>
      <c r="AD129" s="11"/>
      <c r="AE129" s="11"/>
    </row>
    <row r="130" spans="1:31" ht="94.5" x14ac:dyDescent="0.25">
      <c r="A130" s="41" t="s">
        <v>178</v>
      </c>
      <c r="B130" s="42" t="s">
        <v>57</v>
      </c>
      <c r="C130" s="42" t="s">
        <v>89</v>
      </c>
      <c r="D130" s="42" t="s">
        <v>130</v>
      </c>
      <c r="E130" s="42" t="s">
        <v>179</v>
      </c>
      <c r="F130" s="42"/>
      <c r="G130" s="52">
        <v>25000000</v>
      </c>
      <c r="H130" s="43">
        <v>25000</v>
      </c>
      <c r="I130" s="52">
        <f t="shared" si="173"/>
        <v>23282194.52</v>
      </c>
      <c r="J130" s="43">
        <f t="shared" si="173"/>
        <v>23282.194520000001</v>
      </c>
      <c r="K130" s="52">
        <v>24340000</v>
      </c>
      <c r="L130" s="43">
        <v>24340</v>
      </c>
      <c r="M130" s="5"/>
      <c r="N130" s="5"/>
      <c r="O130" s="5"/>
      <c r="P130" s="5"/>
      <c r="Q130" s="9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31" ht="63" x14ac:dyDescent="0.25">
      <c r="A131" s="41" t="s">
        <v>180</v>
      </c>
      <c r="B131" s="42" t="s">
        <v>57</v>
      </c>
      <c r="C131" s="42" t="s">
        <v>89</v>
      </c>
      <c r="D131" s="42" t="s">
        <v>130</v>
      </c>
      <c r="E131" s="42" t="s">
        <v>181</v>
      </c>
      <c r="F131" s="42"/>
      <c r="G131" s="52">
        <v>25000000</v>
      </c>
      <c r="H131" s="43">
        <v>25000</v>
      </c>
      <c r="I131" s="52">
        <f t="shared" si="173"/>
        <v>23282194.52</v>
      </c>
      <c r="J131" s="43">
        <f t="shared" si="173"/>
        <v>23282.194520000001</v>
      </c>
      <c r="K131" s="52">
        <v>24340000</v>
      </c>
      <c r="L131" s="43">
        <v>24340</v>
      </c>
      <c r="M131" s="5"/>
      <c r="N131" s="5"/>
      <c r="O131" s="5"/>
      <c r="P131" s="5"/>
      <c r="Q131" s="9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31" ht="63" x14ac:dyDescent="0.25">
      <c r="A132" s="41" t="s">
        <v>182</v>
      </c>
      <c r="B132" s="42" t="s">
        <v>57</v>
      </c>
      <c r="C132" s="42" t="s">
        <v>89</v>
      </c>
      <c r="D132" s="42" t="s">
        <v>130</v>
      </c>
      <c r="E132" s="42" t="s">
        <v>183</v>
      </c>
      <c r="F132" s="42"/>
      <c r="G132" s="52">
        <v>25000000</v>
      </c>
      <c r="H132" s="43">
        <v>25000</v>
      </c>
      <c r="I132" s="52">
        <f t="shared" si="173"/>
        <v>23282194.52</v>
      </c>
      <c r="J132" s="43">
        <f t="shared" si="173"/>
        <v>23282.194520000001</v>
      </c>
      <c r="K132" s="52">
        <v>24340000</v>
      </c>
      <c r="L132" s="43">
        <v>24340</v>
      </c>
      <c r="M132" s="5"/>
      <c r="N132" s="5"/>
      <c r="O132" s="5"/>
      <c r="P132" s="5"/>
      <c r="Q132" s="9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31" ht="126" x14ac:dyDescent="0.25">
      <c r="A133" s="17" t="s">
        <v>184</v>
      </c>
      <c r="B133" s="18" t="s">
        <v>57</v>
      </c>
      <c r="C133" s="18" t="s">
        <v>89</v>
      </c>
      <c r="D133" s="18" t="s">
        <v>130</v>
      </c>
      <c r="E133" s="18" t="s">
        <v>183</v>
      </c>
      <c r="F133" s="18" t="s">
        <v>164</v>
      </c>
      <c r="G133" s="53">
        <v>25000000</v>
      </c>
      <c r="H133" s="19">
        <v>25000</v>
      </c>
      <c r="I133" s="53">
        <v>23282194.52</v>
      </c>
      <c r="J133" s="19">
        <f>I133/1000</f>
        <v>23282.194520000001</v>
      </c>
      <c r="K133" s="53">
        <v>24340000</v>
      </c>
      <c r="L133" s="19">
        <v>24340</v>
      </c>
      <c r="M133" s="1"/>
      <c r="N133" s="1"/>
      <c r="O133" s="1"/>
      <c r="P133" s="1"/>
      <c r="Q133" s="12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31" ht="15.75" x14ac:dyDescent="0.25">
      <c r="A134" s="38" t="s">
        <v>186</v>
      </c>
      <c r="B134" s="39" t="s">
        <v>57</v>
      </c>
      <c r="C134" s="39" t="s">
        <v>185</v>
      </c>
      <c r="D134" s="39" t="s">
        <v>20</v>
      </c>
      <c r="E134" s="39"/>
      <c r="F134" s="39"/>
      <c r="G134" s="51">
        <v>13492000</v>
      </c>
      <c r="H134" s="40">
        <f>H135+H141</f>
        <v>13492</v>
      </c>
      <c r="I134" s="51">
        <f t="shared" ref="I134:J134" si="176">I135+I141</f>
        <v>13626199.99</v>
      </c>
      <c r="J134" s="40">
        <f t="shared" si="176"/>
        <v>13626.2</v>
      </c>
      <c r="K134" s="51">
        <f t="shared" ref="K134" si="177">K135+K141</f>
        <v>13626199.99</v>
      </c>
      <c r="L134" s="40">
        <f t="shared" ref="L134" si="178">L135+L141</f>
        <v>13626.2</v>
      </c>
      <c r="M134" s="6"/>
      <c r="N134" s="6"/>
      <c r="O134" s="6"/>
      <c r="P134" s="6"/>
      <c r="Q134" s="7"/>
      <c r="R134" s="8"/>
      <c r="S134" s="8"/>
      <c r="T134" s="8"/>
      <c r="U134" s="8"/>
      <c r="V134" s="8"/>
      <c r="W134" s="8"/>
      <c r="X134" s="8"/>
      <c r="Y134" s="8"/>
      <c r="Z134" s="8"/>
    </row>
    <row r="135" spans="1:31" ht="15.75" x14ac:dyDescent="0.25">
      <c r="A135" s="38" t="s">
        <v>187</v>
      </c>
      <c r="B135" s="39" t="s">
        <v>57</v>
      </c>
      <c r="C135" s="39" t="s">
        <v>185</v>
      </c>
      <c r="D135" s="39" t="s">
        <v>19</v>
      </c>
      <c r="E135" s="39"/>
      <c r="F135" s="39"/>
      <c r="G135" s="51">
        <v>13420000</v>
      </c>
      <c r="H135" s="40">
        <v>13420</v>
      </c>
      <c r="I135" s="51">
        <v>13554199.99</v>
      </c>
      <c r="J135" s="40">
        <v>13554.2</v>
      </c>
      <c r="K135" s="51">
        <v>13554199.99</v>
      </c>
      <c r="L135" s="40">
        <v>13554.2</v>
      </c>
      <c r="M135" s="6"/>
      <c r="N135" s="6"/>
      <c r="O135" s="6"/>
      <c r="P135" s="6"/>
      <c r="Q135" s="7"/>
      <c r="R135" s="8"/>
      <c r="S135" s="8"/>
      <c r="T135" s="8"/>
      <c r="U135" s="8"/>
      <c r="V135" s="8"/>
      <c r="W135" s="8"/>
      <c r="X135" s="8"/>
      <c r="Y135" s="8"/>
      <c r="Z135" s="14"/>
      <c r="AA135" s="14"/>
      <c r="AB135" s="14"/>
      <c r="AC135" s="14"/>
      <c r="AD135" s="14"/>
    </row>
    <row r="136" spans="1:31" ht="78.75" x14ac:dyDescent="0.25">
      <c r="A136" s="41" t="s">
        <v>24</v>
      </c>
      <c r="B136" s="42" t="s">
        <v>57</v>
      </c>
      <c r="C136" s="42" t="s">
        <v>185</v>
      </c>
      <c r="D136" s="42" t="s">
        <v>19</v>
      </c>
      <c r="E136" s="42" t="s">
        <v>25</v>
      </c>
      <c r="F136" s="42"/>
      <c r="G136" s="52">
        <v>13420000</v>
      </c>
      <c r="H136" s="43">
        <v>13420</v>
      </c>
      <c r="I136" s="52">
        <v>13554199.99</v>
      </c>
      <c r="J136" s="43">
        <v>13554.2</v>
      </c>
      <c r="K136" s="52">
        <v>13554199.99</v>
      </c>
      <c r="L136" s="43">
        <v>13554.2</v>
      </c>
      <c r="M136" s="5"/>
      <c r="N136" s="5"/>
      <c r="O136" s="5"/>
      <c r="P136" s="5"/>
      <c r="Q136" s="9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31" ht="47.25" x14ac:dyDescent="0.25">
      <c r="A137" s="41" t="s">
        <v>66</v>
      </c>
      <c r="B137" s="42" t="s">
        <v>57</v>
      </c>
      <c r="C137" s="42" t="s">
        <v>185</v>
      </c>
      <c r="D137" s="42" t="s">
        <v>19</v>
      </c>
      <c r="E137" s="42" t="s">
        <v>67</v>
      </c>
      <c r="F137" s="42"/>
      <c r="G137" s="52">
        <v>13420000</v>
      </c>
      <c r="H137" s="43">
        <v>13420</v>
      </c>
      <c r="I137" s="52">
        <v>13554199.99</v>
      </c>
      <c r="J137" s="43">
        <v>13554.2</v>
      </c>
      <c r="K137" s="52">
        <v>13554199.99</v>
      </c>
      <c r="L137" s="43">
        <v>13554.2</v>
      </c>
      <c r="M137" s="5"/>
      <c r="N137" s="5"/>
      <c r="O137" s="5"/>
      <c r="P137" s="5"/>
      <c r="Q137" s="9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31" ht="47.25" x14ac:dyDescent="0.25">
      <c r="A138" s="41" t="s">
        <v>188</v>
      </c>
      <c r="B138" s="42" t="s">
        <v>57</v>
      </c>
      <c r="C138" s="42" t="s">
        <v>185</v>
      </c>
      <c r="D138" s="42" t="s">
        <v>19</v>
      </c>
      <c r="E138" s="42" t="s">
        <v>189</v>
      </c>
      <c r="F138" s="42"/>
      <c r="G138" s="52">
        <v>13420000</v>
      </c>
      <c r="H138" s="43">
        <v>13420</v>
      </c>
      <c r="I138" s="52">
        <v>13554199.99</v>
      </c>
      <c r="J138" s="43">
        <v>13554.2</v>
      </c>
      <c r="K138" s="52">
        <v>13554199.99</v>
      </c>
      <c r="L138" s="43">
        <v>13554.2</v>
      </c>
      <c r="M138" s="5"/>
      <c r="N138" s="5"/>
      <c r="O138" s="5"/>
      <c r="P138" s="5"/>
      <c r="Q138" s="9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31" ht="31.5" x14ac:dyDescent="0.25">
      <c r="A139" s="41" t="s">
        <v>190</v>
      </c>
      <c r="B139" s="42" t="s">
        <v>57</v>
      </c>
      <c r="C139" s="42" t="s">
        <v>185</v>
      </c>
      <c r="D139" s="42" t="s">
        <v>19</v>
      </c>
      <c r="E139" s="42" t="s">
        <v>191</v>
      </c>
      <c r="F139" s="42"/>
      <c r="G139" s="52">
        <v>13420000</v>
      </c>
      <c r="H139" s="43">
        <v>13420</v>
      </c>
      <c r="I139" s="52">
        <v>13554199.99</v>
      </c>
      <c r="J139" s="43">
        <v>13554.2</v>
      </c>
      <c r="K139" s="52">
        <v>13554199.99</v>
      </c>
      <c r="L139" s="43">
        <v>13554.2</v>
      </c>
      <c r="M139" s="5"/>
      <c r="N139" s="5"/>
      <c r="O139" s="5"/>
      <c r="P139" s="5"/>
      <c r="Q139" s="9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31" ht="63" x14ac:dyDescent="0.25">
      <c r="A140" s="17" t="s">
        <v>192</v>
      </c>
      <c r="B140" s="18" t="s">
        <v>57</v>
      </c>
      <c r="C140" s="18" t="s">
        <v>185</v>
      </c>
      <c r="D140" s="18" t="s">
        <v>19</v>
      </c>
      <c r="E140" s="18" t="s">
        <v>191</v>
      </c>
      <c r="F140" s="18" t="s">
        <v>114</v>
      </c>
      <c r="G140" s="53">
        <v>13420000</v>
      </c>
      <c r="H140" s="19">
        <v>13420</v>
      </c>
      <c r="I140" s="53">
        <v>13554199.99</v>
      </c>
      <c r="J140" s="19">
        <v>13554.2</v>
      </c>
      <c r="K140" s="53">
        <v>13554199.99</v>
      </c>
      <c r="L140" s="19">
        <v>13554.2</v>
      </c>
      <c r="M140" s="1"/>
      <c r="N140" s="1"/>
      <c r="O140" s="1"/>
      <c r="P140" s="1"/>
      <c r="Q140" s="12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31" ht="15.75" x14ac:dyDescent="0.25">
      <c r="A141" s="38" t="s">
        <v>193</v>
      </c>
      <c r="B141" s="39" t="s">
        <v>57</v>
      </c>
      <c r="C141" s="39" t="s">
        <v>185</v>
      </c>
      <c r="D141" s="39" t="s">
        <v>130</v>
      </c>
      <c r="E141" s="39"/>
      <c r="F141" s="39"/>
      <c r="G141" s="51">
        <v>72000</v>
      </c>
      <c r="H141" s="40">
        <v>72</v>
      </c>
      <c r="I141" s="51">
        <v>72000</v>
      </c>
      <c r="J141" s="40">
        <v>72</v>
      </c>
      <c r="K141" s="51">
        <v>72000</v>
      </c>
      <c r="L141" s="40">
        <v>72</v>
      </c>
      <c r="M141" s="6"/>
      <c r="N141" s="6"/>
      <c r="O141" s="6"/>
      <c r="P141" s="6"/>
      <c r="Q141" s="7"/>
      <c r="R141" s="8"/>
      <c r="S141" s="8"/>
      <c r="T141" s="8"/>
      <c r="U141" s="8"/>
      <c r="V141" s="8"/>
      <c r="W141" s="8"/>
      <c r="X141" s="8"/>
      <c r="Y141" s="8"/>
      <c r="Z141" s="8"/>
    </row>
    <row r="142" spans="1:31" ht="78.75" x14ac:dyDescent="0.25">
      <c r="A142" s="41" t="s">
        <v>24</v>
      </c>
      <c r="B142" s="42" t="s">
        <v>57</v>
      </c>
      <c r="C142" s="42" t="s">
        <v>185</v>
      </c>
      <c r="D142" s="42" t="s">
        <v>130</v>
      </c>
      <c r="E142" s="42" t="s">
        <v>25</v>
      </c>
      <c r="F142" s="42"/>
      <c r="G142" s="52">
        <v>72000</v>
      </c>
      <c r="H142" s="43">
        <v>72</v>
      </c>
      <c r="I142" s="52">
        <v>72000</v>
      </c>
      <c r="J142" s="43">
        <v>72</v>
      </c>
      <c r="K142" s="52">
        <v>72000</v>
      </c>
      <c r="L142" s="43">
        <v>72</v>
      </c>
      <c r="M142" s="5"/>
      <c r="N142" s="5"/>
      <c r="O142" s="5"/>
      <c r="P142" s="5"/>
      <c r="Q142" s="9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31" ht="47.25" x14ac:dyDescent="0.25">
      <c r="A143" s="41" t="s">
        <v>66</v>
      </c>
      <c r="B143" s="42" t="s">
        <v>57</v>
      </c>
      <c r="C143" s="42" t="s">
        <v>185</v>
      </c>
      <c r="D143" s="42" t="s">
        <v>130</v>
      </c>
      <c r="E143" s="42" t="s">
        <v>67</v>
      </c>
      <c r="F143" s="42"/>
      <c r="G143" s="52">
        <v>72000</v>
      </c>
      <c r="H143" s="43">
        <v>72</v>
      </c>
      <c r="I143" s="52">
        <v>72000</v>
      </c>
      <c r="J143" s="43">
        <v>72</v>
      </c>
      <c r="K143" s="52">
        <v>72000</v>
      </c>
      <c r="L143" s="43">
        <v>72</v>
      </c>
      <c r="M143" s="5"/>
      <c r="N143" s="5"/>
      <c r="O143" s="5"/>
      <c r="P143" s="5"/>
      <c r="Q143" s="9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31" ht="47.25" x14ac:dyDescent="0.25">
      <c r="A144" s="41" t="s">
        <v>194</v>
      </c>
      <c r="B144" s="42" t="s">
        <v>57</v>
      </c>
      <c r="C144" s="42" t="s">
        <v>185</v>
      </c>
      <c r="D144" s="42" t="s">
        <v>130</v>
      </c>
      <c r="E144" s="42" t="s">
        <v>195</v>
      </c>
      <c r="F144" s="42"/>
      <c r="G144" s="52">
        <v>72000</v>
      </c>
      <c r="H144" s="43">
        <v>72</v>
      </c>
      <c r="I144" s="52">
        <v>72000</v>
      </c>
      <c r="J144" s="43">
        <v>72</v>
      </c>
      <c r="K144" s="52">
        <v>72000</v>
      </c>
      <c r="L144" s="43">
        <v>72</v>
      </c>
      <c r="M144" s="5"/>
      <c r="N144" s="5"/>
      <c r="O144" s="5"/>
      <c r="P144" s="5"/>
      <c r="Q144" s="9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47.25" x14ac:dyDescent="0.25">
      <c r="A145" s="41" t="s">
        <v>196</v>
      </c>
      <c r="B145" s="42" t="s">
        <v>57</v>
      </c>
      <c r="C145" s="42" t="s">
        <v>185</v>
      </c>
      <c r="D145" s="42" t="s">
        <v>130</v>
      </c>
      <c r="E145" s="42" t="s">
        <v>197</v>
      </c>
      <c r="F145" s="42"/>
      <c r="G145" s="52">
        <v>72000</v>
      </c>
      <c r="H145" s="43">
        <v>72</v>
      </c>
      <c r="I145" s="52">
        <v>72000</v>
      </c>
      <c r="J145" s="43">
        <v>72</v>
      </c>
      <c r="K145" s="52">
        <v>72000</v>
      </c>
      <c r="L145" s="43">
        <v>72</v>
      </c>
      <c r="M145" s="5"/>
      <c r="N145" s="5"/>
      <c r="O145" s="5"/>
      <c r="P145" s="5"/>
      <c r="Q145" s="9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78.75" x14ac:dyDescent="0.25">
      <c r="A146" s="17" t="s">
        <v>198</v>
      </c>
      <c r="B146" s="18" t="s">
        <v>57</v>
      </c>
      <c r="C146" s="18" t="s">
        <v>185</v>
      </c>
      <c r="D146" s="18" t="s">
        <v>130</v>
      </c>
      <c r="E146" s="18" t="s">
        <v>197</v>
      </c>
      <c r="F146" s="18" t="s">
        <v>114</v>
      </c>
      <c r="G146" s="53">
        <v>72000</v>
      </c>
      <c r="H146" s="19">
        <v>72</v>
      </c>
      <c r="I146" s="53">
        <v>72000</v>
      </c>
      <c r="J146" s="19">
        <v>72</v>
      </c>
      <c r="K146" s="53">
        <v>72000</v>
      </c>
      <c r="L146" s="19">
        <v>72</v>
      </c>
      <c r="M146" s="1"/>
      <c r="N146" s="1"/>
      <c r="O146" s="1"/>
      <c r="P146" s="1"/>
      <c r="Q146" s="12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63" x14ac:dyDescent="0.25">
      <c r="A147" s="38" t="s">
        <v>200</v>
      </c>
      <c r="B147" s="39" t="s">
        <v>199</v>
      </c>
      <c r="C147" s="39"/>
      <c r="D147" s="39"/>
      <c r="E147" s="39"/>
      <c r="F147" s="39"/>
      <c r="G147" s="51">
        <f t="shared" ref="G147:H149" si="179">G148</f>
        <v>4664000</v>
      </c>
      <c r="H147" s="40">
        <f t="shared" si="179"/>
        <v>4664</v>
      </c>
      <c r="I147" s="51">
        <f t="shared" ref="I147:J147" si="180">I148</f>
        <v>5082155</v>
      </c>
      <c r="J147" s="40">
        <f t="shared" si="180"/>
        <v>5082.2</v>
      </c>
      <c r="K147" s="51">
        <f t="shared" ref="K147" si="181">K148</f>
        <v>5082155</v>
      </c>
      <c r="L147" s="40">
        <f t="shared" ref="L147" si="182">L148</f>
        <v>5082.2</v>
      </c>
      <c r="M147" s="6"/>
      <c r="N147" s="6"/>
      <c r="O147" s="6"/>
      <c r="P147" s="6"/>
      <c r="Q147" s="7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31.5" x14ac:dyDescent="0.25">
      <c r="A148" s="38" t="s">
        <v>21</v>
      </c>
      <c r="B148" s="39" t="s">
        <v>199</v>
      </c>
      <c r="C148" s="39" t="s">
        <v>19</v>
      </c>
      <c r="D148" s="39" t="s">
        <v>20</v>
      </c>
      <c r="E148" s="39"/>
      <c r="F148" s="39"/>
      <c r="G148" s="51">
        <f t="shared" si="179"/>
        <v>4664000</v>
      </c>
      <c r="H148" s="40">
        <f t="shared" si="179"/>
        <v>4664</v>
      </c>
      <c r="I148" s="51">
        <f t="shared" ref="I148:J148" si="183">I149</f>
        <v>5082155</v>
      </c>
      <c r="J148" s="40">
        <f t="shared" si="183"/>
        <v>5082.2</v>
      </c>
      <c r="K148" s="51">
        <f t="shared" ref="K148" si="184">K149</f>
        <v>5082155</v>
      </c>
      <c r="L148" s="40">
        <f t="shared" ref="L148" si="185">L149</f>
        <v>5082.2</v>
      </c>
      <c r="M148" s="6"/>
      <c r="N148" s="6"/>
      <c r="O148" s="6"/>
      <c r="P148" s="6"/>
      <c r="Q148" s="7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78.75" x14ac:dyDescent="0.25">
      <c r="A149" s="38" t="s">
        <v>201</v>
      </c>
      <c r="B149" s="39" t="s">
        <v>199</v>
      </c>
      <c r="C149" s="39" t="s">
        <v>19</v>
      </c>
      <c r="D149" s="39" t="s">
        <v>130</v>
      </c>
      <c r="E149" s="39"/>
      <c r="F149" s="39"/>
      <c r="G149" s="51">
        <f t="shared" si="179"/>
        <v>4664000</v>
      </c>
      <c r="H149" s="40">
        <f t="shared" si="179"/>
        <v>4664</v>
      </c>
      <c r="I149" s="51">
        <f t="shared" ref="I149:J149" si="186">I150</f>
        <v>5082155</v>
      </c>
      <c r="J149" s="40">
        <f t="shared" si="186"/>
        <v>5082.2</v>
      </c>
      <c r="K149" s="51">
        <f t="shared" ref="K149" si="187">K150</f>
        <v>5082155</v>
      </c>
      <c r="L149" s="40">
        <f t="shared" ref="L149" si="188">L150</f>
        <v>5082.2</v>
      </c>
      <c r="M149" s="6"/>
      <c r="N149" s="6"/>
      <c r="O149" s="6"/>
      <c r="P149" s="6"/>
      <c r="Q149" s="7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x14ac:dyDescent="0.25">
      <c r="A150" s="41" t="s">
        <v>47</v>
      </c>
      <c r="B150" s="42" t="s">
        <v>199</v>
      </c>
      <c r="C150" s="42" t="s">
        <v>19</v>
      </c>
      <c r="D150" s="42" t="s">
        <v>130</v>
      </c>
      <c r="E150" s="42" t="s">
        <v>48</v>
      </c>
      <c r="F150" s="42"/>
      <c r="G150" s="52">
        <f>G151+G154+G156</f>
        <v>4664000</v>
      </c>
      <c r="H150" s="43">
        <f>H151+H154+H156</f>
        <v>4664</v>
      </c>
      <c r="I150" s="52">
        <f t="shared" ref="I150" si="189">I151+I154+I156</f>
        <v>5082155</v>
      </c>
      <c r="J150" s="43">
        <f t="shared" ref="J150" si="190">J151+J154+J156</f>
        <v>5082.2</v>
      </c>
      <c r="K150" s="52">
        <f t="shared" ref="K150" si="191">K151+K154+K156</f>
        <v>5082155</v>
      </c>
      <c r="L150" s="43">
        <f t="shared" ref="L150" si="192">L151+L154+L156</f>
        <v>5082.2</v>
      </c>
      <c r="M150" s="5"/>
      <c r="N150" s="5"/>
      <c r="O150" s="5"/>
      <c r="P150" s="5"/>
      <c r="Q150" s="9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63" x14ac:dyDescent="0.25">
      <c r="A151" s="41" t="s">
        <v>202</v>
      </c>
      <c r="B151" s="42" t="s">
        <v>199</v>
      </c>
      <c r="C151" s="42" t="s">
        <v>19</v>
      </c>
      <c r="D151" s="42" t="s">
        <v>130</v>
      </c>
      <c r="E151" s="42" t="s">
        <v>203</v>
      </c>
      <c r="F151" s="42"/>
      <c r="G151" s="52">
        <v>589000</v>
      </c>
      <c r="H151" s="43">
        <f>H152+H153</f>
        <v>589</v>
      </c>
      <c r="I151" s="52">
        <f t="shared" ref="I151" si="193">I152+I153</f>
        <v>445000</v>
      </c>
      <c r="J151" s="43">
        <f t="shared" ref="J151" si="194">J152+J153</f>
        <v>445</v>
      </c>
      <c r="K151" s="52">
        <f t="shared" ref="K151" si="195">K152+K153</f>
        <v>445000</v>
      </c>
      <c r="L151" s="43">
        <f t="shared" ref="L151" si="196">L152+L153</f>
        <v>445</v>
      </c>
      <c r="M151" s="5"/>
      <c r="N151" s="5"/>
      <c r="O151" s="5"/>
      <c r="P151" s="5"/>
      <c r="Q151" s="9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94.5" x14ac:dyDescent="0.25">
      <c r="A152" s="17" t="s">
        <v>204</v>
      </c>
      <c r="B152" s="18" t="s">
        <v>199</v>
      </c>
      <c r="C152" s="18" t="s">
        <v>19</v>
      </c>
      <c r="D152" s="18" t="s">
        <v>130</v>
      </c>
      <c r="E152" s="18" t="s">
        <v>203</v>
      </c>
      <c r="F152" s="18" t="s">
        <v>42</v>
      </c>
      <c r="G152" s="53">
        <v>588000</v>
      </c>
      <c r="H152" s="19">
        <v>588</v>
      </c>
      <c r="I152" s="53">
        <v>444000</v>
      </c>
      <c r="J152" s="19">
        <v>444</v>
      </c>
      <c r="K152" s="53">
        <v>444000</v>
      </c>
      <c r="L152" s="19">
        <v>444</v>
      </c>
      <c r="M152" s="1"/>
      <c r="N152" s="1"/>
      <c r="O152" s="1"/>
      <c r="P152" s="1"/>
      <c r="Q152" s="12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78.75" x14ac:dyDescent="0.25">
      <c r="A153" s="17" t="s">
        <v>205</v>
      </c>
      <c r="B153" s="18" t="s">
        <v>199</v>
      </c>
      <c r="C153" s="18" t="s">
        <v>19</v>
      </c>
      <c r="D153" s="18" t="s">
        <v>130</v>
      </c>
      <c r="E153" s="18" t="s">
        <v>203</v>
      </c>
      <c r="F153" s="18" t="s">
        <v>44</v>
      </c>
      <c r="G153" s="53">
        <v>1000</v>
      </c>
      <c r="H153" s="19">
        <v>1</v>
      </c>
      <c r="I153" s="53">
        <v>1000</v>
      </c>
      <c r="J153" s="19">
        <v>1</v>
      </c>
      <c r="K153" s="53">
        <v>1000</v>
      </c>
      <c r="L153" s="19">
        <v>1</v>
      </c>
      <c r="M153" s="1"/>
      <c r="N153" s="1"/>
      <c r="O153" s="1"/>
      <c r="P153" s="1"/>
      <c r="Q153" s="12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31.5" x14ac:dyDescent="0.25">
      <c r="A154" s="41" t="s">
        <v>206</v>
      </c>
      <c r="B154" s="42" t="s">
        <v>199</v>
      </c>
      <c r="C154" s="42" t="s">
        <v>19</v>
      </c>
      <c r="D154" s="42" t="s">
        <v>130</v>
      </c>
      <c r="E154" s="42" t="s">
        <v>207</v>
      </c>
      <c r="F154" s="42"/>
      <c r="G154" s="52">
        <f>G155</f>
        <v>2023000</v>
      </c>
      <c r="H154" s="43">
        <f>H155</f>
        <v>2023</v>
      </c>
      <c r="I154" s="52">
        <f>I155</f>
        <v>2503075</v>
      </c>
      <c r="J154" s="43">
        <v>2503.1</v>
      </c>
      <c r="K154" s="52">
        <f>K155</f>
        <v>2503075</v>
      </c>
      <c r="L154" s="43">
        <v>2503.1</v>
      </c>
      <c r="M154" s="5"/>
      <c r="N154" s="5"/>
      <c r="O154" s="5"/>
      <c r="P154" s="5"/>
      <c r="Q154" s="9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05.75" customHeight="1" x14ac:dyDescent="0.25">
      <c r="A155" s="17" t="s">
        <v>208</v>
      </c>
      <c r="B155" s="18" t="s">
        <v>199</v>
      </c>
      <c r="C155" s="18" t="s">
        <v>19</v>
      </c>
      <c r="D155" s="18" t="s">
        <v>130</v>
      </c>
      <c r="E155" s="18" t="s">
        <v>207</v>
      </c>
      <c r="F155" s="18" t="s">
        <v>33</v>
      </c>
      <c r="G155" s="53">
        <v>2023000</v>
      </c>
      <c r="H155" s="19">
        <f>G155/1000</f>
        <v>2023</v>
      </c>
      <c r="I155" s="53">
        <v>2503075</v>
      </c>
      <c r="J155" s="19">
        <v>2503.1</v>
      </c>
      <c r="K155" s="53">
        <v>2503075</v>
      </c>
      <c r="L155" s="19">
        <v>2503.1</v>
      </c>
      <c r="M155" s="1"/>
      <c r="N155" s="1"/>
      <c r="O155" s="1"/>
      <c r="P155" s="1"/>
      <c r="Q155" s="12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63" x14ac:dyDescent="0.25">
      <c r="A156" s="41" t="s">
        <v>61</v>
      </c>
      <c r="B156" s="42" t="s">
        <v>199</v>
      </c>
      <c r="C156" s="42" t="s">
        <v>19</v>
      </c>
      <c r="D156" s="42" t="s">
        <v>130</v>
      </c>
      <c r="E156" s="42" t="s">
        <v>62</v>
      </c>
      <c r="F156" s="42"/>
      <c r="G156" s="52">
        <f>G157</f>
        <v>2052000</v>
      </c>
      <c r="H156" s="43">
        <f>H157</f>
        <v>2052</v>
      </c>
      <c r="I156" s="52">
        <f>I157</f>
        <v>2134080</v>
      </c>
      <c r="J156" s="43">
        <v>2134.1</v>
      </c>
      <c r="K156" s="52">
        <f>K157</f>
        <v>2134080</v>
      </c>
      <c r="L156" s="43">
        <v>2134.1</v>
      </c>
      <c r="M156" s="5"/>
      <c r="N156" s="5"/>
      <c r="O156" s="5"/>
      <c r="P156" s="5"/>
      <c r="Q156" s="9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73.25" x14ac:dyDescent="0.25">
      <c r="A157" s="44" t="s">
        <v>63</v>
      </c>
      <c r="B157" s="18" t="s">
        <v>199</v>
      </c>
      <c r="C157" s="18" t="s">
        <v>19</v>
      </c>
      <c r="D157" s="18" t="s">
        <v>130</v>
      </c>
      <c r="E157" s="18" t="s">
        <v>62</v>
      </c>
      <c r="F157" s="18" t="s">
        <v>33</v>
      </c>
      <c r="G157" s="53">
        <v>2052000</v>
      </c>
      <c r="H157" s="19">
        <f>G157/1000</f>
        <v>2052</v>
      </c>
      <c r="I157" s="53">
        <v>2134080</v>
      </c>
      <c r="J157" s="19">
        <v>2134.1</v>
      </c>
      <c r="K157" s="53">
        <v>2134080</v>
      </c>
      <c r="L157" s="19">
        <v>2134.1</v>
      </c>
      <c r="M157" s="1"/>
      <c r="N157" s="1"/>
      <c r="O157" s="1"/>
      <c r="P157" s="1"/>
      <c r="Q157" s="12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s="26" customFormat="1" ht="94.5" x14ac:dyDescent="0.25">
      <c r="A158" s="38" t="s">
        <v>210</v>
      </c>
      <c r="B158" s="39" t="s">
        <v>209</v>
      </c>
      <c r="C158" s="39"/>
      <c r="D158" s="39"/>
      <c r="E158" s="39"/>
      <c r="F158" s="39"/>
      <c r="G158" s="51">
        <f>G159+G177+G184</f>
        <v>32776972.16</v>
      </c>
      <c r="H158" s="40">
        <f>H159+H177+H184</f>
        <v>32776.959159999999</v>
      </c>
      <c r="I158" s="51">
        <f t="shared" ref="I158:J158" si="197">I159+I177+I184</f>
        <v>38336213.659999996</v>
      </c>
      <c r="J158" s="40">
        <f t="shared" si="197"/>
        <v>38336.11666</v>
      </c>
      <c r="K158" s="51">
        <f t="shared" ref="K158" si="198">K159+K177+K184</f>
        <v>38338401.159999996</v>
      </c>
      <c r="L158" s="40">
        <f t="shared" ref="L158" si="199">L159+L177+L184</f>
        <v>38338.30416</v>
      </c>
      <c r="M158" s="27"/>
      <c r="N158" s="27"/>
      <c r="O158" s="27"/>
      <c r="P158" s="27"/>
      <c r="Q158" s="28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s="26" customFormat="1" ht="31.5" x14ac:dyDescent="0.25">
      <c r="A159" s="38" t="s">
        <v>21</v>
      </c>
      <c r="B159" s="39" t="s">
        <v>209</v>
      </c>
      <c r="C159" s="39" t="s">
        <v>19</v>
      </c>
      <c r="D159" s="39" t="s">
        <v>20</v>
      </c>
      <c r="E159" s="39"/>
      <c r="F159" s="39"/>
      <c r="G159" s="51">
        <f t="shared" ref="G159:H161" si="200">G160</f>
        <v>27278988</v>
      </c>
      <c r="H159" s="40">
        <f t="shared" si="200"/>
        <v>27278.955000000002</v>
      </c>
      <c r="I159" s="51">
        <f t="shared" ref="I159:J159" si="201">I160</f>
        <v>27742517</v>
      </c>
      <c r="J159" s="40">
        <f t="shared" si="201"/>
        <v>27742.399999999998</v>
      </c>
      <c r="K159" s="51">
        <f t="shared" ref="K159" si="202">K160</f>
        <v>27742517</v>
      </c>
      <c r="L159" s="40">
        <f t="shared" ref="L159" si="203">L160</f>
        <v>27742.399999999998</v>
      </c>
      <c r="M159" s="27"/>
      <c r="N159" s="27"/>
      <c r="O159" s="27"/>
      <c r="P159" s="27"/>
      <c r="Q159" s="28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31.5" x14ac:dyDescent="0.25">
      <c r="A160" s="38" t="s">
        <v>53</v>
      </c>
      <c r="B160" s="39" t="s">
        <v>209</v>
      </c>
      <c r="C160" s="39" t="s">
        <v>19</v>
      </c>
      <c r="D160" s="39" t="s">
        <v>52</v>
      </c>
      <c r="E160" s="39"/>
      <c r="F160" s="39"/>
      <c r="G160" s="51">
        <f t="shared" si="200"/>
        <v>27278988</v>
      </c>
      <c r="H160" s="40">
        <f t="shared" si="200"/>
        <v>27278.955000000002</v>
      </c>
      <c r="I160" s="51">
        <f t="shared" ref="I160:J160" si="204">I161</f>
        <v>27742517</v>
      </c>
      <c r="J160" s="40">
        <f t="shared" si="204"/>
        <v>27742.399999999998</v>
      </c>
      <c r="K160" s="51">
        <f t="shared" ref="K160" si="205">K161</f>
        <v>27742517</v>
      </c>
      <c r="L160" s="40">
        <f t="shared" ref="L160" si="206">L161</f>
        <v>27742.399999999998</v>
      </c>
      <c r="M160" s="6"/>
      <c r="N160" s="6"/>
      <c r="O160" s="6"/>
      <c r="P160" s="6"/>
      <c r="Q160" s="7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78.75" x14ac:dyDescent="0.25">
      <c r="A161" s="41" t="s">
        <v>24</v>
      </c>
      <c r="B161" s="42" t="s">
        <v>209</v>
      </c>
      <c r="C161" s="42" t="s">
        <v>19</v>
      </c>
      <c r="D161" s="42" t="s">
        <v>52</v>
      </c>
      <c r="E161" s="42" t="s">
        <v>25</v>
      </c>
      <c r="F161" s="42"/>
      <c r="G161" s="52">
        <f t="shared" si="200"/>
        <v>27278988</v>
      </c>
      <c r="H161" s="43">
        <f t="shared" si="200"/>
        <v>27278.955000000002</v>
      </c>
      <c r="I161" s="52">
        <f t="shared" ref="I161:J161" si="207">I162</f>
        <v>27742517</v>
      </c>
      <c r="J161" s="43">
        <f t="shared" si="207"/>
        <v>27742.399999999998</v>
      </c>
      <c r="K161" s="52">
        <f t="shared" ref="K161" si="208">K162</f>
        <v>27742517</v>
      </c>
      <c r="L161" s="43">
        <f t="shared" ref="L161" si="209">L162</f>
        <v>27742.399999999998</v>
      </c>
      <c r="M161" s="5"/>
      <c r="N161" s="5"/>
      <c r="O161" s="5"/>
      <c r="P161" s="5"/>
      <c r="Q161" s="9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63" x14ac:dyDescent="0.25">
      <c r="A162" s="41" t="s">
        <v>211</v>
      </c>
      <c r="B162" s="42" t="s">
        <v>209</v>
      </c>
      <c r="C162" s="42" t="s">
        <v>19</v>
      </c>
      <c r="D162" s="42" t="s">
        <v>52</v>
      </c>
      <c r="E162" s="42" t="s">
        <v>212</v>
      </c>
      <c r="F162" s="42"/>
      <c r="G162" s="52">
        <f>G163+G166+G169</f>
        <v>27278988</v>
      </c>
      <c r="H162" s="43">
        <f>H163+H166+H169</f>
        <v>27278.955000000002</v>
      </c>
      <c r="I162" s="52">
        <f t="shared" ref="I162" si="210">I163+I166+I169</f>
        <v>27742517</v>
      </c>
      <c r="J162" s="43">
        <f>J163+J166+J169</f>
        <v>27742.399999999998</v>
      </c>
      <c r="K162" s="52">
        <f>K163+K166+K169</f>
        <v>27742517</v>
      </c>
      <c r="L162" s="43">
        <f>L163+L166+L169</f>
        <v>27742.399999999998</v>
      </c>
      <c r="M162" s="5"/>
      <c r="N162" s="5"/>
      <c r="O162" s="5"/>
      <c r="P162" s="5"/>
      <c r="Q162" s="9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78.75" x14ac:dyDescent="0.25">
      <c r="A163" s="41" t="s">
        <v>213</v>
      </c>
      <c r="B163" s="42" t="s">
        <v>209</v>
      </c>
      <c r="C163" s="42" t="s">
        <v>19</v>
      </c>
      <c r="D163" s="42" t="s">
        <v>52</v>
      </c>
      <c r="E163" s="42" t="s">
        <v>214</v>
      </c>
      <c r="F163" s="42"/>
      <c r="G163" s="52">
        <f t="shared" ref="G163:L164" si="211">G164</f>
        <v>30500</v>
      </c>
      <c r="H163" s="43">
        <f t="shared" si="211"/>
        <v>30.5</v>
      </c>
      <c r="I163" s="52">
        <f t="shared" si="211"/>
        <v>61100</v>
      </c>
      <c r="J163" s="43">
        <f t="shared" si="211"/>
        <v>61.1</v>
      </c>
      <c r="K163" s="52">
        <f t="shared" si="211"/>
        <v>61100</v>
      </c>
      <c r="L163" s="43">
        <f t="shared" si="211"/>
        <v>61.1</v>
      </c>
      <c r="M163" s="5"/>
      <c r="N163" s="5"/>
      <c r="O163" s="5"/>
      <c r="P163" s="5"/>
      <c r="Q163" s="9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89.25" customHeight="1" x14ac:dyDescent="0.25">
      <c r="A164" s="41" t="s">
        <v>215</v>
      </c>
      <c r="B164" s="42" t="s">
        <v>209</v>
      </c>
      <c r="C164" s="42" t="s">
        <v>19</v>
      </c>
      <c r="D164" s="42" t="s">
        <v>52</v>
      </c>
      <c r="E164" s="42" t="s">
        <v>216</v>
      </c>
      <c r="F164" s="42"/>
      <c r="G164" s="52">
        <f t="shared" si="211"/>
        <v>30500</v>
      </c>
      <c r="H164" s="43">
        <f t="shared" si="211"/>
        <v>30.5</v>
      </c>
      <c r="I164" s="52">
        <f t="shared" si="211"/>
        <v>61100</v>
      </c>
      <c r="J164" s="43">
        <f t="shared" si="211"/>
        <v>61.1</v>
      </c>
      <c r="K164" s="52">
        <f t="shared" si="211"/>
        <v>61100</v>
      </c>
      <c r="L164" s="43">
        <f t="shared" si="211"/>
        <v>61.1</v>
      </c>
      <c r="M164" s="5"/>
      <c r="N164" s="5"/>
      <c r="O164" s="5"/>
      <c r="P164" s="5"/>
      <c r="Q164" s="9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73.25" x14ac:dyDescent="0.25">
      <c r="A165" s="44" t="s">
        <v>217</v>
      </c>
      <c r="B165" s="18" t="s">
        <v>209</v>
      </c>
      <c r="C165" s="18" t="s">
        <v>19</v>
      </c>
      <c r="D165" s="18" t="s">
        <v>52</v>
      </c>
      <c r="E165" s="18" t="s">
        <v>216</v>
      </c>
      <c r="F165" s="18" t="s">
        <v>42</v>
      </c>
      <c r="G165" s="53">
        <v>30500</v>
      </c>
      <c r="H165" s="19">
        <f>G165/1000</f>
        <v>30.5</v>
      </c>
      <c r="I165" s="53">
        <v>61100</v>
      </c>
      <c r="J165" s="19">
        <f>I165/1000</f>
        <v>61.1</v>
      </c>
      <c r="K165" s="53">
        <v>61100</v>
      </c>
      <c r="L165" s="19">
        <f>K165/1000</f>
        <v>61.1</v>
      </c>
      <c r="M165" s="1"/>
      <c r="N165" s="1"/>
      <c r="O165" s="1"/>
      <c r="P165" s="1"/>
      <c r="Q165" s="12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s="63" customFormat="1" ht="47.25" x14ac:dyDescent="0.25">
      <c r="A166" s="56" t="s">
        <v>218</v>
      </c>
      <c r="B166" s="57" t="s">
        <v>209</v>
      </c>
      <c r="C166" s="57" t="s">
        <v>19</v>
      </c>
      <c r="D166" s="57" t="s">
        <v>52</v>
      </c>
      <c r="E166" s="57" t="s">
        <v>219</v>
      </c>
      <c r="F166" s="57"/>
      <c r="G166" s="58">
        <f>G167</f>
        <v>4847755</v>
      </c>
      <c r="H166" s="59">
        <f>H167</f>
        <v>4847.7550000000001</v>
      </c>
      <c r="I166" s="58">
        <v>4393735</v>
      </c>
      <c r="J166" s="59">
        <v>4393.7</v>
      </c>
      <c r="K166" s="58">
        <v>4393735</v>
      </c>
      <c r="L166" s="59">
        <v>4393.7</v>
      </c>
      <c r="M166" s="60"/>
      <c r="N166" s="60"/>
      <c r="O166" s="60"/>
      <c r="P166" s="60"/>
      <c r="Q166" s="61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63" x14ac:dyDescent="0.25">
      <c r="A167" s="41" t="s">
        <v>220</v>
      </c>
      <c r="B167" s="42" t="s">
        <v>209</v>
      </c>
      <c r="C167" s="42" t="s">
        <v>19</v>
      </c>
      <c r="D167" s="42" t="s">
        <v>52</v>
      </c>
      <c r="E167" s="42" t="s">
        <v>221</v>
      </c>
      <c r="F167" s="42"/>
      <c r="G167" s="52">
        <f>G168</f>
        <v>4847755</v>
      </c>
      <c r="H167" s="43">
        <f>H168</f>
        <v>4847.7550000000001</v>
      </c>
      <c r="I167" s="52">
        <v>4393735</v>
      </c>
      <c r="J167" s="43">
        <v>4393.7</v>
      </c>
      <c r="K167" s="52">
        <v>4393735</v>
      </c>
      <c r="L167" s="43">
        <v>439.7</v>
      </c>
      <c r="M167" s="5"/>
      <c r="N167" s="5"/>
      <c r="O167" s="5"/>
      <c r="P167" s="5"/>
      <c r="Q167" s="9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81.75" customHeight="1" x14ac:dyDescent="0.25">
      <c r="A168" s="17" t="s">
        <v>222</v>
      </c>
      <c r="B168" s="18" t="s">
        <v>209</v>
      </c>
      <c r="C168" s="18" t="s">
        <v>19</v>
      </c>
      <c r="D168" s="18" t="s">
        <v>52</v>
      </c>
      <c r="E168" s="18" t="s">
        <v>221</v>
      </c>
      <c r="F168" s="18" t="s">
        <v>42</v>
      </c>
      <c r="G168" s="53">
        <v>4847755</v>
      </c>
      <c r="H168" s="19">
        <f>G168/1000</f>
        <v>4847.7550000000001</v>
      </c>
      <c r="I168" s="53">
        <v>4393735</v>
      </c>
      <c r="J168" s="19">
        <v>4393.7</v>
      </c>
      <c r="K168" s="53">
        <v>4393735</v>
      </c>
      <c r="L168" s="19">
        <v>4393.7</v>
      </c>
      <c r="M168" s="1"/>
      <c r="N168" s="1"/>
      <c r="O168" s="1"/>
      <c r="P168" s="1"/>
      <c r="Q168" s="12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47.25" x14ac:dyDescent="0.25">
      <c r="A169" s="41" t="s">
        <v>37</v>
      </c>
      <c r="B169" s="42" t="s">
        <v>209</v>
      </c>
      <c r="C169" s="42" t="s">
        <v>19</v>
      </c>
      <c r="D169" s="42" t="s">
        <v>52</v>
      </c>
      <c r="E169" s="42" t="s">
        <v>223</v>
      </c>
      <c r="F169" s="42"/>
      <c r="G169" s="52">
        <v>22400733</v>
      </c>
      <c r="H169" s="43">
        <f>H170+H173+H175</f>
        <v>22400.7</v>
      </c>
      <c r="I169" s="52">
        <f t="shared" ref="I169:J169" si="212">I170+I173+I175</f>
        <v>23287682</v>
      </c>
      <c r="J169" s="43">
        <f t="shared" si="212"/>
        <v>23287.599999999999</v>
      </c>
      <c r="K169" s="52">
        <f t="shared" ref="K169" si="213">K170+K173+K175</f>
        <v>23287682</v>
      </c>
      <c r="L169" s="43">
        <f t="shared" ref="L169" si="214">L170+L173+L175</f>
        <v>23287.599999999999</v>
      </c>
      <c r="M169" s="5"/>
      <c r="N169" s="5"/>
      <c r="O169" s="5"/>
      <c r="P169" s="5"/>
      <c r="Q169" s="9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1.5" x14ac:dyDescent="0.25">
      <c r="A170" s="41" t="s">
        <v>39</v>
      </c>
      <c r="B170" s="42" t="s">
        <v>209</v>
      </c>
      <c r="C170" s="42" t="s">
        <v>19</v>
      </c>
      <c r="D170" s="42" t="s">
        <v>52</v>
      </c>
      <c r="E170" s="42" t="s">
        <v>224</v>
      </c>
      <c r="F170" s="42"/>
      <c r="G170" s="52">
        <v>227000</v>
      </c>
      <c r="H170" s="43">
        <f>H171+H172</f>
        <v>227</v>
      </c>
      <c r="I170" s="52">
        <v>227000</v>
      </c>
      <c r="J170" s="43">
        <v>227</v>
      </c>
      <c r="K170" s="52">
        <v>227000</v>
      </c>
      <c r="L170" s="43">
        <v>227</v>
      </c>
      <c r="M170" s="5"/>
      <c r="N170" s="5"/>
      <c r="O170" s="5"/>
      <c r="P170" s="5"/>
      <c r="Q170" s="9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78.75" x14ac:dyDescent="0.25">
      <c r="A171" s="17" t="s">
        <v>41</v>
      </c>
      <c r="B171" s="18" t="s">
        <v>209</v>
      </c>
      <c r="C171" s="18" t="s">
        <v>19</v>
      </c>
      <c r="D171" s="18" t="s">
        <v>52</v>
      </c>
      <c r="E171" s="18" t="s">
        <v>224</v>
      </c>
      <c r="F171" s="18" t="s">
        <v>42</v>
      </c>
      <c r="G171" s="53">
        <v>220000</v>
      </c>
      <c r="H171" s="19">
        <v>220</v>
      </c>
      <c r="I171" s="53">
        <v>220000</v>
      </c>
      <c r="J171" s="19">
        <v>220</v>
      </c>
      <c r="K171" s="53">
        <v>220000</v>
      </c>
      <c r="L171" s="19">
        <v>220</v>
      </c>
      <c r="M171" s="1"/>
      <c r="N171" s="1"/>
      <c r="O171" s="1"/>
      <c r="P171" s="1"/>
      <c r="Q171" s="12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47.25" x14ac:dyDescent="0.25">
      <c r="A172" s="17" t="s">
        <v>43</v>
      </c>
      <c r="B172" s="18" t="s">
        <v>209</v>
      </c>
      <c r="C172" s="18" t="s">
        <v>19</v>
      </c>
      <c r="D172" s="18" t="s">
        <v>52</v>
      </c>
      <c r="E172" s="18" t="s">
        <v>224</v>
      </c>
      <c r="F172" s="18" t="s">
        <v>44</v>
      </c>
      <c r="G172" s="53">
        <v>7000</v>
      </c>
      <c r="H172" s="19">
        <v>7</v>
      </c>
      <c r="I172" s="53">
        <v>7000</v>
      </c>
      <c r="J172" s="19">
        <v>7</v>
      </c>
      <c r="K172" s="53">
        <v>7000</v>
      </c>
      <c r="L172" s="19">
        <v>7</v>
      </c>
      <c r="M172" s="1"/>
      <c r="N172" s="1"/>
      <c r="O172" s="1"/>
      <c r="P172" s="1"/>
      <c r="Q172" s="12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63" x14ac:dyDescent="0.25">
      <c r="A173" s="41" t="s">
        <v>30</v>
      </c>
      <c r="B173" s="42" t="s">
        <v>209</v>
      </c>
      <c r="C173" s="42" t="s">
        <v>19</v>
      </c>
      <c r="D173" s="42" t="s">
        <v>52</v>
      </c>
      <c r="E173" s="42" t="s">
        <v>225</v>
      </c>
      <c r="F173" s="42"/>
      <c r="G173" s="52">
        <v>12652725</v>
      </c>
      <c r="H173" s="43">
        <v>12652.7</v>
      </c>
      <c r="I173" s="52">
        <v>13158834</v>
      </c>
      <c r="J173" s="43">
        <v>13158.8</v>
      </c>
      <c r="K173" s="52">
        <v>13158834</v>
      </c>
      <c r="L173" s="43">
        <v>13158.8</v>
      </c>
      <c r="M173" s="5"/>
      <c r="N173" s="5"/>
      <c r="O173" s="5"/>
      <c r="P173" s="5"/>
      <c r="Q173" s="9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7.5" customHeight="1" x14ac:dyDescent="0.25">
      <c r="A174" s="44" t="s">
        <v>32</v>
      </c>
      <c r="B174" s="18" t="s">
        <v>209</v>
      </c>
      <c r="C174" s="18" t="s">
        <v>19</v>
      </c>
      <c r="D174" s="18" t="s">
        <v>52</v>
      </c>
      <c r="E174" s="18" t="s">
        <v>225</v>
      </c>
      <c r="F174" s="18" t="s">
        <v>33</v>
      </c>
      <c r="G174" s="53">
        <v>12652725</v>
      </c>
      <c r="H174" s="19">
        <v>12652.7</v>
      </c>
      <c r="I174" s="53">
        <v>13158834</v>
      </c>
      <c r="J174" s="19">
        <v>13158.8</v>
      </c>
      <c r="K174" s="53">
        <v>13158834</v>
      </c>
      <c r="L174" s="19">
        <v>13158.8</v>
      </c>
      <c r="M174" s="1"/>
      <c r="N174" s="1"/>
      <c r="O174" s="1"/>
      <c r="P174" s="1"/>
      <c r="Q174" s="12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31.5" x14ac:dyDescent="0.25">
      <c r="A175" s="41" t="s">
        <v>34</v>
      </c>
      <c r="B175" s="42" t="s">
        <v>209</v>
      </c>
      <c r="C175" s="42" t="s">
        <v>19</v>
      </c>
      <c r="D175" s="42" t="s">
        <v>52</v>
      </c>
      <c r="E175" s="42" t="s">
        <v>226</v>
      </c>
      <c r="F175" s="42"/>
      <c r="G175" s="52">
        <v>9521008</v>
      </c>
      <c r="H175" s="43">
        <v>9521</v>
      </c>
      <c r="I175" s="52">
        <v>9901848</v>
      </c>
      <c r="J175" s="43">
        <v>9901.7999999999993</v>
      </c>
      <c r="K175" s="52">
        <v>9901848</v>
      </c>
      <c r="L175" s="43">
        <v>9901.7999999999993</v>
      </c>
      <c r="M175" s="5"/>
      <c r="N175" s="5"/>
      <c r="O175" s="5"/>
      <c r="P175" s="5"/>
      <c r="Q175" s="9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06.5" customHeight="1" x14ac:dyDescent="0.25">
      <c r="A176" s="17" t="s">
        <v>36</v>
      </c>
      <c r="B176" s="18" t="s">
        <v>209</v>
      </c>
      <c r="C176" s="18" t="s">
        <v>19</v>
      </c>
      <c r="D176" s="18" t="s">
        <v>52</v>
      </c>
      <c r="E176" s="18" t="s">
        <v>226</v>
      </c>
      <c r="F176" s="18" t="s">
        <v>33</v>
      </c>
      <c r="G176" s="53">
        <v>9521008</v>
      </c>
      <c r="H176" s="19">
        <v>9521</v>
      </c>
      <c r="I176" s="53">
        <v>9901848</v>
      </c>
      <c r="J176" s="19">
        <v>9901.7999999999993</v>
      </c>
      <c r="K176" s="53">
        <v>9901848</v>
      </c>
      <c r="L176" s="19">
        <v>9901.7999999999993</v>
      </c>
      <c r="M176" s="1"/>
      <c r="N176" s="1"/>
      <c r="O176" s="1"/>
      <c r="P176" s="1"/>
      <c r="Q176" s="12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31.5" x14ac:dyDescent="0.25">
      <c r="A177" s="38" t="s">
        <v>176</v>
      </c>
      <c r="B177" s="39" t="s">
        <v>209</v>
      </c>
      <c r="C177" s="39" t="s">
        <v>89</v>
      </c>
      <c r="D177" s="39" t="s">
        <v>20</v>
      </c>
      <c r="E177" s="39"/>
      <c r="F177" s="39"/>
      <c r="G177" s="51">
        <v>80</v>
      </c>
      <c r="H177" s="40">
        <v>0.1</v>
      </c>
      <c r="I177" s="51">
        <v>80</v>
      </c>
      <c r="J177" s="40">
        <v>0.1</v>
      </c>
      <c r="K177" s="51">
        <v>80</v>
      </c>
      <c r="L177" s="40">
        <v>0.1</v>
      </c>
      <c r="M177" s="6"/>
      <c r="N177" s="6"/>
      <c r="O177" s="6"/>
      <c r="P177" s="6"/>
      <c r="Q177" s="7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31.5" x14ac:dyDescent="0.25">
      <c r="A178" s="38" t="s">
        <v>227</v>
      </c>
      <c r="B178" s="39" t="s">
        <v>209</v>
      </c>
      <c r="C178" s="39" t="s">
        <v>89</v>
      </c>
      <c r="D178" s="39" t="s">
        <v>89</v>
      </c>
      <c r="E178" s="39"/>
      <c r="F178" s="39"/>
      <c r="G178" s="51">
        <v>80</v>
      </c>
      <c r="H178" s="40">
        <v>0.1</v>
      </c>
      <c r="I178" s="51">
        <v>80</v>
      </c>
      <c r="J178" s="40">
        <v>0.1</v>
      </c>
      <c r="K178" s="51">
        <v>80</v>
      </c>
      <c r="L178" s="40">
        <v>0.1</v>
      </c>
      <c r="M178" s="6"/>
      <c r="N178" s="6"/>
      <c r="O178" s="6"/>
      <c r="P178" s="6"/>
      <c r="Q178" s="7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10.25" x14ac:dyDescent="0.25">
      <c r="A179" s="41" t="s">
        <v>154</v>
      </c>
      <c r="B179" s="42" t="s">
        <v>209</v>
      </c>
      <c r="C179" s="42" t="s">
        <v>89</v>
      </c>
      <c r="D179" s="42" t="s">
        <v>89</v>
      </c>
      <c r="E179" s="42" t="s">
        <v>155</v>
      </c>
      <c r="F179" s="42"/>
      <c r="G179" s="52">
        <v>80</v>
      </c>
      <c r="H179" s="43">
        <v>0.1</v>
      </c>
      <c r="I179" s="52">
        <v>80</v>
      </c>
      <c r="J179" s="43">
        <v>0.1</v>
      </c>
      <c r="K179" s="52">
        <v>80</v>
      </c>
      <c r="L179" s="43">
        <v>0.1</v>
      </c>
      <c r="M179" s="5"/>
      <c r="N179" s="5"/>
      <c r="O179" s="5"/>
      <c r="P179" s="5"/>
      <c r="Q179" s="9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47.25" x14ac:dyDescent="0.25">
      <c r="A180" s="41" t="s">
        <v>228</v>
      </c>
      <c r="B180" s="42" t="s">
        <v>209</v>
      </c>
      <c r="C180" s="42" t="s">
        <v>89</v>
      </c>
      <c r="D180" s="42" t="s">
        <v>89</v>
      </c>
      <c r="E180" s="42" t="s">
        <v>229</v>
      </c>
      <c r="F180" s="42"/>
      <c r="G180" s="52">
        <v>80</v>
      </c>
      <c r="H180" s="43">
        <v>0.1</v>
      </c>
      <c r="I180" s="52">
        <v>80</v>
      </c>
      <c r="J180" s="43">
        <v>0.1</v>
      </c>
      <c r="K180" s="52">
        <v>80</v>
      </c>
      <c r="L180" s="43">
        <v>0.1</v>
      </c>
      <c r="M180" s="5"/>
      <c r="N180" s="5"/>
      <c r="O180" s="5"/>
      <c r="P180" s="5"/>
      <c r="Q180" s="9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78.75" x14ac:dyDescent="0.25">
      <c r="A181" s="41" t="s">
        <v>230</v>
      </c>
      <c r="B181" s="42" t="s">
        <v>209</v>
      </c>
      <c r="C181" s="42" t="s">
        <v>89</v>
      </c>
      <c r="D181" s="42" t="s">
        <v>89</v>
      </c>
      <c r="E181" s="42" t="s">
        <v>231</v>
      </c>
      <c r="F181" s="42"/>
      <c r="G181" s="52">
        <v>80</v>
      </c>
      <c r="H181" s="43">
        <v>0.1</v>
      </c>
      <c r="I181" s="52">
        <v>80</v>
      </c>
      <c r="J181" s="43">
        <v>0.1</v>
      </c>
      <c r="K181" s="52">
        <v>80</v>
      </c>
      <c r="L181" s="43">
        <v>0.1</v>
      </c>
      <c r="M181" s="5"/>
      <c r="N181" s="5"/>
      <c r="O181" s="5"/>
      <c r="P181" s="5"/>
      <c r="Q181" s="9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6" customHeight="1" x14ac:dyDescent="0.25">
      <c r="A182" s="45" t="s">
        <v>232</v>
      </c>
      <c r="B182" s="42" t="s">
        <v>209</v>
      </c>
      <c r="C182" s="42" t="s">
        <v>89</v>
      </c>
      <c r="D182" s="42" t="s">
        <v>89</v>
      </c>
      <c r="E182" s="42" t="s">
        <v>233</v>
      </c>
      <c r="F182" s="42"/>
      <c r="G182" s="52">
        <v>80</v>
      </c>
      <c r="H182" s="43">
        <v>0.1</v>
      </c>
      <c r="I182" s="52">
        <v>80</v>
      </c>
      <c r="J182" s="43">
        <v>0.1</v>
      </c>
      <c r="K182" s="52">
        <v>80</v>
      </c>
      <c r="L182" s="43">
        <v>0.1</v>
      </c>
      <c r="M182" s="5"/>
      <c r="N182" s="5"/>
      <c r="O182" s="5"/>
      <c r="P182" s="5"/>
      <c r="Q182" s="9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01" customHeight="1" x14ac:dyDescent="0.25">
      <c r="A183" s="44" t="s">
        <v>234</v>
      </c>
      <c r="B183" s="18" t="s">
        <v>209</v>
      </c>
      <c r="C183" s="18" t="s">
        <v>89</v>
      </c>
      <c r="D183" s="18" t="s">
        <v>89</v>
      </c>
      <c r="E183" s="18" t="s">
        <v>233</v>
      </c>
      <c r="F183" s="18" t="s">
        <v>42</v>
      </c>
      <c r="G183" s="53">
        <v>80</v>
      </c>
      <c r="H183" s="19">
        <v>0.1</v>
      </c>
      <c r="I183" s="53">
        <v>80</v>
      </c>
      <c r="J183" s="19">
        <v>0.1</v>
      </c>
      <c r="K183" s="53">
        <v>80</v>
      </c>
      <c r="L183" s="19">
        <v>0.1</v>
      </c>
      <c r="M183" s="1"/>
      <c r="N183" s="1"/>
      <c r="O183" s="1"/>
      <c r="P183" s="1"/>
      <c r="Q183" s="12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 x14ac:dyDescent="0.25">
      <c r="A184" s="38" t="s">
        <v>186</v>
      </c>
      <c r="B184" s="39" t="s">
        <v>209</v>
      </c>
      <c r="C184" s="39" t="s">
        <v>185</v>
      </c>
      <c r="D184" s="39" t="s">
        <v>20</v>
      </c>
      <c r="E184" s="39"/>
      <c r="F184" s="39"/>
      <c r="G184" s="51">
        <f>G185+G191</f>
        <v>5497904.1600000001</v>
      </c>
      <c r="H184" s="40">
        <f>H185+H191</f>
        <v>5497.90416</v>
      </c>
      <c r="I184" s="51">
        <f t="shared" ref="I184:J184" si="215">I185+I191</f>
        <v>10593616.66</v>
      </c>
      <c r="J184" s="40">
        <f t="shared" si="215"/>
        <v>10593.61666</v>
      </c>
      <c r="K184" s="51">
        <f t="shared" ref="K184" si="216">K185+K191</f>
        <v>10595804.16</v>
      </c>
      <c r="L184" s="40">
        <f t="shared" ref="L184" si="217">L185+L191</f>
        <v>10595.80416</v>
      </c>
      <c r="M184" s="6"/>
      <c r="N184" s="6"/>
      <c r="O184" s="6"/>
      <c r="P184" s="6"/>
      <c r="Q184" s="7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x14ac:dyDescent="0.25">
      <c r="A185" s="38" t="s">
        <v>193</v>
      </c>
      <c r="B185" s="39" t="s">
        <v>209</v>
      </c>
      <c r="C185" s="39" t="s">
        <v>185</v>
      </c>
      <c r="D185" s="39" t="s">
        <v>130</v>
      </c>
      <c r="E185" s="39"/>
      <c r="F185" s="39"/>
      <c r="G185" s="51">
        <f t="shared" ref="G185:L189" si="218">G186</f>
        <v>407504.16</v>
      </c>
      <c r="H185" s="40">
        <f t="shared" si="218"/>
        <v>407.50415999999996</v>
      </c>
      <c r="I185" s="51">
        <f t="shared" si="218"/>
        <v>412816.66</v>
      </c>
      <c r="J185" s="40">
        <f t="shared" si="218"/>
        <v>412.81665999999996</v>
      </c>
      <c r="K185" s="51">
        <f t="shared" si="218"/>
        <v>415004.15999999997</v>
      </c>
      <c r="L185" s="40">
        <f t="shared" si="218"/>
        <v>415.00415999999996</v>
      </c>
      <c r="M185" s="6"/>
      <c r="N185" s="6"/>
      <c r="O185" s="6"/>
      <c r="P185" s="6"/>
      <c r="Q185" s="7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10.25" x14ac:dyDescent="0.25">
      <c r="A186" s="41" t="s">
        <v>154</v>
      </c>
      <c r="B186" s="42" t="s">
        <v>209</v>
      </c>
      <c r="C186" s="42" t="s">
        <v>185</v>
      </c>
      <c r="D186" s="42" t="s">
        <v>130</v>
      </c>
      <c r="E186" s="42" t="s">
        <v>155</v>
      </c>
      <c r="F186" s="42"/>
      <c r="G186" s="52">
        <f t="shared" si="218"/>
        <v>407504.16</v>
      </c>
      <c r="H186" s="43">
        <f t="shared" si="218"/>
        <v>407.50415999999996</v>
      </c>
      <c r="I186" s="52">
        <f t="shared" si="218"/>
        <v>412816.66</v>
      </c>
      <c r="J186" s="43">
        <f t="shared" si="218"/>
        <v>412.81665999999996</v>
      </c>
      <c r="K186" s="52">
        <f t="shared" si="218"/>
        <v>415004.15999999997</v>
      </c>
      <c r="L186" s="43">
        <f t="shared" si="218"/>
        <v>415.00415999999996</v>
      </c>
      <c r="M186" s="5"/>
      <c r="N186" s="5"/>
      <c r="O186" s="5"/>
      <c r="P186" s="5"/>
      <c r="Q186" s="9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47.25" x14ac:dyDescent="0.25">
      <c r="A187" s="41" t="s">
        <v>228</v>
      </c>
      <c r="B187" s="42" t="s">
        <v>209</v>
      </c>
      <c r="C187" s="42" t="s">
        <v>185</v>
      </c>
      <c r="D187" s="42" t="s">
        <v>130</v>
      </c>
      <c r="E187" s="42" t="s">
        <v>229</v>
      </c>
      <c r="F187" s="42"/>
      <c r="G187" s="52">
        <f t="shared" si="218"/>
        <v>407504.16</v>
      </c>
      <c r="H187" s="43">
        <f t="shared" si="218"/>
        <v>407.50415999999996</v>
      </c>
      <c r="I187" s="52">
        <f t="shared" si="218"/>
        <v>412816.66</v>
      </c>
      <c r="J187" s="43">
        <f t="shared" si="218"/>
        <v>412.81665999999996</v>
      </c>
      <c r="K187" s="52">
        <f t="shared" si="218"/>
        <v>415004.15999999997</v>
      </c>
      <c r="L187" s="43">
        <f t="shared" si="218"/>
        <v>415.00415999999996</v>
      </c>
      <c r="M187" s="5"/>
      <c r="N187" s="5"/>
      <c r="O187" s="5"/>
      <c r="P187" s="5"/>
      <c r="Q187" s="9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78.75" x14ac:dyDescent="0.25">
      <c r="A188" s="41" t="s">
        <v>230</v>
      </c>
      <c r="B188" s="42" t="s">
        <v>209</v>
      </c>
      <c r="C188" s="42" t="s">
        <v>185</v>
      </c>
      <c r="D188" s="42" t="s">
        <v>130</v>
      </c>
      <c r="E188" s="42" t="s">
        <v>231</v>
      </c>
      <c r="F188" s="42"/>
      <c r="G188" s="52">
        <f t="shared" si="218"/>
        <v>407504.16</v>
      </c>
      <c r="H188" s="43">
        <f t="shared" si="218"/>
        <v>407.50415999999996</v>
      </c>
      <c r="I188" s="52">
        <f t="shared" si="218"/>
        <v>412816.66</v>
      </c>
      <c r="J188" s="43">
        <f t="shared" si="218"/>
        <v>412.81665999999996</v>
      </c>
      <c r="K188" s="52">
        <f t="shared" si="218"/>
        <v>415004.15999999997</v>
      </c>
      <c r="L188" s="43">
        <f t="shared" si="218"/>
        <v>415.00415999999996</v>
      </c>
      <c r="M188" s="5"/>
      <c r="N188" s="5"/>
      <c r="O188" s="5"/>
      <c r="P188" s="5"/>
      <c r="Q188" s="9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1.5" x14ac:dyDescent="0.25">
      <c r="A189" s="41" t="s">
        <v>235</v>
      </c>
      <c r="B189" s="42" t="s">
        <v>209</v>
      </c>
      <c r="C189" s="42" t="s">
        <v>185</v>
      </c>
      <c r="D189" s="42" t="s">
        <v>130</v>
      </c>
      <c r="E189" s="42" t="s">
        <v>236</v>
      </c>
      <c r="F189" s="42"/>
      <c r="G189" s="52">
        <f t="shared" si="218"/>
        <v>407504.16</v>
      </c>
      <c r="H189" s="43">
        <f t="shared" si="218"/>
        <v>407.50415999999996</v>
      </c>
      <c r="I189" s="52">
        <f t="shared" si="218"/>
        <v>412816.66</v>
      </c>
      <c r="J189" s="43">
        <f t="shared" si="218"/>
        <v>412.81665999999996</v>
      </c>
      <c r="K189" s="52">
        <f t="shared" si="218"/>
        <v>415004.15999999997</v>
      </c>
      <c r="L189" s="43">
        <f t="shared" si="218"/>
        <v>415.00415999999996</v>
      </c>
      <c r="M189" s="5"/>
      <c r="N189" s="5"/>
      <c r="O189" s="5"/>
      <c r="P189" s="5"/>
      <c r="Q189" s="9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63" x14ac:dyDescent="0.25">
      <c r="A190" s="17" t="s">
        <v>237</v>
      </c>
      <c r="B190" s="18" t="s">
        <v>209</v>
      </c>
      <c r="C190" s="18" t="s">
        <v>185</v>
      </c>
      <c r="D190" s="18" t="s">
        <v>130</v>
      </c>
      <c r="E190" s="18" t="s">
        <v>236</v>
      </c>
      <c r="F190" s="18" t="s">
        <v>114</v>
      </c>
      <c r="G190" s="53">
        <v>407504.16</v>
      </c>
      <c r="H190" s="19">
        <f>G190/1000</f>
        <v>407.50415999999996</v>
      </c>
      <c r="I190" s="53">
        <v>412816.66</v>
      </c>
      <c r="J190" s="19">
        <f>I190/1000</f>
        <v>412.81665999999996</v>
      </c>
      <c r="K190" s="53">
        <v>415004.15999999997</v>
      </c>
      <c r="L190" s="19">
        <f>K190/1000</f>
        <v>415.00415999999996</v>
      </c>
      <c r="M190" s="1"/>
      <c r="N190" s="1"/>
      <c r="O190" s="1"/>
      <c r="P190" s="1"/>
      <c r="Q190" s="12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x14ac:dyDescent="0.25">
      <c r="A191" s="38" t="s">
        <v>238</v>
      </c>
      <c r="B191" s="39" t="s">
        <v>209</v>
      </c>
      <c r="C191" s="39" t="s">
        <v>185</v>
      </c>
      <c r="D191" s="39" t="s">
        <v>64</v>
      </c>
      <c r="E191" s="39"/>
      <c r="F191" s="39"/>
      <c r="G191" s="51">
        <f t="shared" ref="G191:L191" si="219">G192</f>
        <v>5090400</v>
      </c>
      <c r="H191" s="40">
        <f t="shared" si="219"/>
        <v>5090.3999999999996</v>
      </c>
      <c r="I191" s="51">
        <f t="shared" si="219"/>
        <v>10180800</v>
      </c>
      <c r="J191" s="40">
        <f t="shared" si="219"/>
        <v>10180.799999999999</v>
      </c>
      <c r="K191" s="51">
        <f t="shared" si="219"/>
        <v>10180800</v>
      </c>
      <c r="L191" s="40">
        <f t="shared" si="219"/>
        <v>10180.799999999999</v>
      </c>
      <c r="M191" s="6"/>
      <c r="N191" s="6"/>
      <c r="O191" s="6"/>
      <c r="P191" s="6"/>
      <c r="Q191" s="7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78.75" x14ac:dyDescent="0.25">
      <c r="A192" s="41" t="s">
        <v>24</v>
      </c>
      <c r="B192" s="42" t="s">
        <v>209</v>
      </c>
      <c r="C192" s="42" t="s">
        <v>185</v>
      </c>
      <c r="D192" s="42" t="s">
        <v>64</v>
      </c>
      <c r="E192" s="42" t="s">
        <v>25</v>
      </c>
      <c r="F192" s="42"/>
      <c r="G192" s="52">
        <f t="shared" ref="G192:J195" si="220">G193</f>
        <v>5090400</v>
      </c>
      <c r="H192" s="43">
        <f t="shared" si="220"/>
        <v>5090.3999999999996</v>
      </c>
      <c r="I192" s="52">
        <f t="shared" si="220"/>
        <v>10180800</v>
      </c>
      <c r="J192" s="43">
        <f t="shared" si="220"/>
        <v>10180.799999999999</v>
      </c>
      <c r="K192" s="51">
        <f t="shared" ref="K192:L195" si="221">K193</f>
        <v>10180800</v>
      </c>
      <c r="L192" s="40">
        <f t="shared" si="221"/>
        <v>10180.799999999999</v>
      </c>
      <c r="M192" s="5"/>
      <c r="N192" s="5"/>
      <c r="O192" s="5"/>
      <c r="P192" s="5"/>
      <c r="Q192" s="9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30" ht="63" x14ac:dyDescent="0.25">
      <c r="A193" s="41" t="s">
        <v>211</v>
      </c>
      <c r="B193" s="42" t="s">
        <v>209</v>
      </c>
      <c r="C193" s="42" t="s">
        <v>185</v>
      </c>
      <c r="D193" s="42" t="s">
        <v>64</v>
      </c>
      <c r="E193" s="42" t="s">
        <v>212</v>
      </c>
      <c r="F193" s="42"/>
      <c r="G193" s="52">
        <f t="shared" si="220"/>
        <v>5090400</v>
      </c>
      <c r="H193" s="43">
        <f t="shared" si="220"/>
        <v>5090.3999999999996</v>
      </c>
      <c r="I193" s="52">
        <f t="shared" si="220"/>
        <v>10180800</v>
      </c>
      <c r="J193" s="43">
        <f t="shared" si="220"/>
        <v>10180.799999999999</v>
      </c>
      <c r="K193" s="51">
        <f t="shared" si="221"/>
        <v>10180800</v>
      </c>
      <c r="L193" s="40">
        <f t="shared" si="221"/>
        <v>10180.799999999999</v>
      </c>
      <c r="M193" s="5"/>
      <c r="N193" s="5"/>
      <c r="O193" s="5"/>
      <c r="P193" s="5"/>
      <c r="Q193" s="9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30" ht="78.75" x14ac:dyDescent="0.25">
      <c r="A194" s="41" t="s">
        <v>213</v>
      </c>
      <c r="B194" s="42" t="s">
        <v>209</v>
      </c>
      <c r="C194" s="42" t="s">
        <v>185</v>
      </c>
      <c r="D194" s="42" t="s">
        <v>64</v>
      </c>
      <c r="E194" s="42" t="s">
        <v>214</v>
      </c>
      <c r="F194" s="42"/>
      <c r="G194" s="52">
        <f t="shared" si="220"/>
        <v>5090400</v>
      </c>
      <c r="H194" s="43">
        <f t="shared" si="220"/>
        <v>5090.3999999999996</v>
      </c>
      <c r="I194" s="52">
        <f t="shared" si="220"/>
        <v>10180800</v>
      </c>
      <c r="J194" s="43">
        <f t="shared" si="220"/>
        <v>10180.799999999999</v>
      </c>
      <c r="K194" s="51">
        <f t="shared" si="221"/>
        <v>10180800</v>
      </c>
      <c r="L194" s="40">
        <f t="shared" si="221"/>
        <v>10180.799999999999</v>
      </c>
      <c r="M194" s="5"/>
      <c r="N194" s="5"/>
      <c r="O194" s="5"/>
      <c r="P194" s="5"/>
      <c r="Q194" s="9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30" ht="94.5" customHeight="1" x14ac:dyDescent="0.25">
      <c r="A195" s="41" t="s">
        <v>239</v>
      </c>
      <c r="B195" s="42" t="s">
        <v>209</v>
      </c>
      <c r="C195" s="42" t="s">
        <v>185</v>
      </c>
      <c r="D195" s="42" t="s">
        <v>64</v>
      </c>
      <c r="E195" s="42" t="s">
        <v>240</v>
      </c>
      <c r="F195" s="42"/>
      <c r="G195" s="52">
        <f t="shared" si="220"/>
        <v>5090400</v>
      </c>
      <c r="H195" s="43">
        <f t="shared" si="220"/>
        <v>5090.3999999999996</v>
      </c>
      <c r="I195" s="52">
        <f t="shared" si="220"/>
        <v>10180800</v>
      </c>
      <c r="J195" s="43">
        <f t="shared" si="220"/>
        <v>10180.799999999999</v>
      </c>
      <c r="K195" s="51">
        <f t="shared" si="221"/>
        <v>10180800</v>
      </c>
      <c r="L195" s="40">
        <f t="shared" si="221"/>
        <v>10180.799999999999</v>
      </c>
      <c r="M195" s="5"/>
      <c r="N195" s="5"/>
      <c r="O195" s="5"/>
      <c r="P195" s="5"/>
      <c r="Q195" s="9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30" ht="157.5" x14ac:dyDescent="0.25">
      <c r="A196" s="44" t="s">
        <v>241</v>
      </c>
      <c r="B196" s="18" t="s">
        <v>209</v>
      </c>
      <c r="C196" s="18" t="s">
        <v>185</v>
      </c>
      <c r="D196" s="18" t="s">
        <v>64</v>
      </c>
      <c r="E196" s="18" t="s">
        <v>240</v>
      </c>
      <c r="F196" s="18" t="s">
        <v>242</v>
      </c>
      <c r="G196" s="53">
        <v>5090400</v>
      </c>
      <c r="H196" s="19">
        <f>G196/1000</f>
        <v>5090.3999999999996</v>
      </c>
      <c r="I196" s="53">
        <v>10180800</v>
      </c>
      <c r="J196" s="19">
        <f>I196/1000</f>
        <v>10180.799999999999</v>
      </c>
      <c r="K196" s="53">
        <v>10180800</v>
      </c>
      <c r="L196" s="19">
        <f>K196/1000</f>
        <v>10180.799999999999</v>
      </c>
      <c r="M196" s="1"/>
      <c r="N196" s="1"/>
      <c r="O196" s="1"/>
      <c r="P196" s="1"/>
      <c r="Q196" s="12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30" s="26" customFormat="1" ht="47.25" x14ac:dyDescent="0.25">
      <c r="A197" s="38" t="s">
        <v>244</v>
      </c>
      <c r="B197" s="39" t="s">
        <v>243</v>
      </c>
      <c r="C197" s="39"/>
      <c r="D197" s="39"/>
      <c r="E197" s="39"/>
      <c r="F197" s="39"/>
      <c r="G197" s="51">
        <f>G198+G285</f>
        <v>779780968.56999993</v>
      </c>
      <c r="H197" s="40">
        <f>H198+H285+0.1</f>
        <v>779780.92374</v>
      </c>
      <c r="I197" s="51">
        <f t="shared" ref="I197:J197" si="222">I198+I285</f>
        <v>957166339.45999992</v>
      </c>
      <c r="J197" s="40">
        <f t="shared" si="222"/>
        <v>957166.30728999991</v>
      </c>
      <c r="K197" s="51">
        <f t="shared" ref="K197" si="223">K198+K285</f>
        <v>841109623.87</v>
      </c>
      <c r="L197" s="40">
        <f t="shared" ref="L197" si="224">L198+L285</f>
        <v>841109.59999999986</v>
      </c>
      <c r="M197" s="27"/>
      <c r="N197" s="27"/>
      <c r="O197" s="27"/>
      <c r="P197" s="27"/>
      <c r="Q197" s="28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30" s="26" customFormat="1" ht="15.75" x14ac:dyDescent="0.25">
      <c r="A198" s="38" t="s">
        <v>246</v>
      </c>
      <c r="B198" s="39" t="s">
        <v>243</v>
      </c>
      <c r="C198" s="39" t="s">
        <v>245</v>
      </c>
      <c r="D198" s="39" t="s">
        <v>20</v>
      </c>
      <c r="E198" s="39"/>
      <c r="F198" s="39"/>
      <c r="G198" s="51">
        <f>G199+G210+G250+G259+G266</f>
        <v>745352568.56999993</v>
      </c>
      <c r="H198" s="40">
        <f>H199+H210+H250+H259+H266</f>
        <v>745352.42374</v>
      </c>
      <c r="I198" s="51">
        <f t="shared" ref="I198:J198" si="225">I199+I210+I250+I259+I266</f>
        <v>922315739.45999992</v>
      </c>
      <c r="J198" s="40">
        <f t="shared" si="225"/>
        <v>922315.70728999993</v>
      </c>
      <c r="K198" s="51">
        <f t="shared" ref="K198" si="226">K199+K210+K250+K259+K266</f>
        <v>805963123.87</v>
      </c>
      <c r="L198" s="40">
        <f t="shared" ref="L198" si="227">L199+L210+L250+L259+L266</f>
        <v>805963.09999999986</v>
      </c>
      <c r="M198" s="27"/>
      <c r="N198" s="27"/>
      <c r="O198" s="27"/>
      <c r="P198" s="27"/>
      <c r="Q198" s="28"/>
      <c r="R198" s="25"/>
      <c r="S198" s="25"/>
      <c r="T198" s="25"/>
      <c r="U198" s="25"/>
      <c r="V198" s="25"/>
      <c r="W198" s="25"/>
      <c r="X198" s="25"/>
      <c r="Y198" s="25"/>
      <c r="Z198" s="30"/>
      <c r="AA198" s="30"/>
      <c r="AB198" s="30"/>
      <c r="AC198" s="30"/>
      <c r="AD198" s="30"/>
    </row>
    <row r="199" spans="1:30" ht="15.75" x14ac:dyDescent="0.25">
      <c r="A199" s="38" t="s">
        <v>247</v>
      </c>
      <c r="B199" s="39" t="s">
        <v>243</v>
      </c>
      <c r="C199" s="39" t="s">
        <v>245</v>
      </c>
      <c r="D199" s="39" t="s">
        <v>19</v>
      </c>
      <c r="E199" s="39"/>
      <c r="F199" s="39"/>
      <c r="G199" s="51">
        <f>G200</f>
        <v>142003576.80000001</v>
      </c>
      <c r="H199" s="40">
        <f>H200</f>
        <v>142003.60600000003</v>
      </c>
      <c r="I199" s="51">
        <f t="shared" ref="I199:J199" si="228">I200</f>
        <v>157063007.5</v>
      </c>
      <c r="J199" s="40">
        <f t="shared" si="228"/>
        <v>157062.96999999997</v>
      </c>
      <c r="K199" s="51">
        <f t="shared" ref="K199" si="229">K200</f>
        <v>162457400</v>
      </c>
      <c r="L199" s="40">
        <f t="shared" ref="L199" si="230">L200</f>
        <v>162457.4</v>
      </c>
      <c r="M199" s="6"/>
      <c r="N199" s="6"/>
      <c r="O199" s="6"/>
      <c r="P199" s="6"/>
      <c r="Q199" s="7"/>
      <c r="R199" s="8"/>
      <c r="S199" s="8"/>
      <c r="T199" s="8"/>
      <c r="U199" s="8"/>
      <c r="V199" s="8"/>
      <c r="W199" s="8"/>
      <c r="X199" s="8"/>
      <c r="Y199" s="8"/>
      <c r="Z199" s="8"/>
    </row>
    <row r="200" spans="1:30" ht="47.25" x14ac:dyDescent="0.25">
      <c r="A200" s="41" t="s">
        <v>248</v>
      </c>
      <c r="B200" s="42" t="s">
        <v>243</v>
      </c>
      <c r="C200" s="42" t="s">
        <v>245</v>
      </c>
      <c r="D200" s="42" t="s">
        <v>19</v>
      </c>
      <c r="E200" s="42" t="s">
        <v>249</v>
      </c>
      <c r="F200" s="42"/>
      <c r="G200" s="52">
        <f>G201</f>
        <v>142003576.80000001</v>
      </c>
      <c r="H200" s="43">
        <f>H201</f>
        <v>142003.60600000003</v>
      </c>
      <c r="I200" s="52">
        <f t="shared" ref="I200:J200" si="231">I201</f>
        <v>157063007.5</v>
      </c>
      <c r="J200" s="43">
        <f t="shared" si="231"/>
        <v>157062.96999999997</v>
      </c>
      <c r="K200" s="52">
        <f t="shared" ref="K200" si="232">K201</f>
        <v>162457400</v>
      </c>
      <c r="L200" s="43">
        <f t="shared" ref="L200" si="233">L201</f>
        <v>162457.4</v>
      </c>
      <c r="M200" s="5"/>
      <c r="N200" s="5"/>
      <c r="O200" s="5"/>
      <c r="P200" s="5"/>
      <c r="Q200" s="9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30" ht="47.25" x14ac:dyDescent="0.25">
      <c r="A201" s="41" t="s">
        <v>250</v>
      </c>
      <c r="B201" s="42" t="s">
        <v>243</v>
      </c>
      <c r="C201" s="42" t="s">
        <v>245</v>
      </c>
      <c r="D201" s="42" t="s">
        <v>19</v>
      </c>
      <c r="E201" s="42" t="s">
        <v>251</v>
      </c>
      <c r="F201" s="42"/>
      <c r="G201" s="52">
        <f>G202+G207</f>
        <v>142003576.80000001</v>
      </c>
      <c r="H201" s="43">
        <f>H202+H207</f>
        <v>142003.60600000003</v>
      </c>
      <c r="I201" s="52">
        <f t="shared" ref="I201:J201" si="234">I202+I207</f>
        <v>157063007.5</v>
      </c>
      <c r="J201" s="43">
        <f t="shared" si="234"/>
        <v>157062.96999999997</v>
      </c>
      <c r="K201" s="52">
        <f t="shared" ref="K201" si="235">K202+K207</f>
        <v>162457400</v>
      </c>
      <c r="L201" s="43">
        <f t="shared" ref="L201" si="236">L202+L207</f>
        <v>162457.4</v>
      </c>
      <c r="M201" s="5"/>
      <c r="N201" s="5"/>
      <c r="O201" s="5"/>
      <c r="P201" s="5"/>
      <c r="Q201" s="9"/>
      <c r="R201" s="10"/>
      <c r="S201" s="10"/>
      <c r="T201" s="10"/>
      <c r="U201" s="10"/>
      <c r="V201" s="10"/>
      <c r="W201" s="10"/>
      <c r="X201" s="10"/>
      <c r="Y201" s="10"/>
      <c r="Z201" s="11"/>
    </row>
    <row r="202" spans="1:30" ht="94.5" x14ac:dyDescent="0.25">
      <c r="A202" s="41" t="s">
        <v>252</v>
      </c>
      <c r="B202" s="42" t="s">
        <v>243</v>
      </c>
      <c r="C202" s="42" t="s">
        <v>245</v>
      </c>
      <c r="D202" s="42" t="s">
        <v>19</v>
      </c>
      <c r="E202" s="42" t="s">
        <v>253</v>
      </c>
      <c r="F202" s="42"/>
      <c r="G202" s="52">
        <f>G203+G205</f>
        <v>140961906</v>
      </c>
      <c r="H202" s="43">
        <f>H203+H205</f>
        <v>140961.90600000002</v>
      </c>
      <c r="I202" s="52">
        <f t="shared" ref="I202:J202" si="237">I203+I205</f>
        <v>154979670</v>
      </c>
      <c r="J202" s="43">
        <f t="shared" si="237"/>
        <v>154979.66999999998</v>
      </c>
      <c r="K202" s="52">
        <f t="shared" ref="K202" si="238">K203+K205</f>
        <v>162457400</v>
      </c>
      <c r="L202" s="43">
        <f t="shared" ref="L202" si="239">L203+L205</f>
        <v>162457.4</v>
      </c>
      <c r="M202" s="5"/>
      <c r="N202" s="5"/>
      <c r="O202" s="5"/>
      <c r="P202" s="5"/>
      <c r="Q202" s="9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30" ht="47.25" x14ac:dyDescent="0.25">
      <c r="A203" s="41" t="s">
        <v>254</v>
      </c>
      <c r="B203" s="42" t="s">
        <v>243</v>
      </c>
      <c r="C203" s="42" t="s">
        <v>245</v>
      </c>
      <c r="D203" s="42" t="s">
        <v>19</v>
      </c>
      <c r="E203" s="42" t="s">
        <v>255</v>
      </c>
      <c r="F203" s="42"/>
      <c r="G203" s="52">
        <v>57700000</v>
      </c>
      <c r="H203" s="43">
        <v>57700</v>
      </c>
      <c r="I203" s="52">
        <v>61726000</v>
      </c>
      <c r="J203" s="43">
        <v>61726</v>
      </c>
      <c r="K203" s="52">
        <v>61726000</v>
      </c>
      <c r="L203" s="43">
        <v>61726</v>
      </c>
      <c r="M203" s="5"/>
      <c r="N203" s="5"/>
      <c r="O203" s="5"/>
      <c r="P203" s="5"/>
      <c r="Q203" s="9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30" ht="110.25" x14ac:dyDescent="0.25">
      <c r="A204" s="17" t="s">
        <v>256</v>
      </c>
      <c r="B204" s="18" t="s">
        <v>243</v>
      </c>
      <c r="C204" s="18" t="s">
        <v>245</v>
      </c>
      <c r="D204" s="18" t="s">
        <v>19</v>
      </c>
      <c r="E204" s="18" t="s">
        <v>255</v>
      </c>
      <c r="F204" s="18" t="s">
        <v>164</v>
      </c>
      <c r="G204" s="53">
        <v>57700000</v>
      </c>
      <c r="H204" s="19">
        <v>57700</v>
      </c>
      <c r="I204" s="53">
        <v>61726000</v>
      </c>
      <c r="J204" s="19">
        <v>61726</v>
      </c>
      <c r="K204" s="53">
        <v>61726000</v>
      </c>
      <c r="L204" s="19">
        <v>61726</v>
      </c>
      <c r="M204" s="1"/>
      <c r="N204" s="1"/>
      <c r="O204" s="1"/>
      <c r="P204" s="1"/>
      <c r="Q204" s="12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30" ht="157.5" x14ac:dyDescent="0.25">
      <c r="A205" s="45" t="s">
        <v>257</v>
      </c>
      <c r="B205" s="42" t="s">
        <v>243</v>
      </c>
      <c r="C205" s="42" t="s">
        <v>245</v>
      </c>
      <c r="D205" s="42" t="s">
        <v>19</v>
      </c>
      <c r="E205" s="42" t="s">
        <v>258</v>
      </c>
      <c r="F205" s="42"/>
      <c r="G205" s="52">
        <f t="shared" ref="G205:L205" si="240">G206</f>
        <v>83261906</v>
      </c>
      <c r="H205" s="43">
        <f t="shared" si="240"/>
        <v>83261.906000000003</v>
      </c>
      <c r="I205" s="52">
        <f t="shared" si="240"/>
        <v>93253670</v>
      </c>
      <c r="J205" s="43">
        <f t="shared" si="240"/>
        <v>93253.67</v>
      </c>
      <c r="K205" s="52">
        <f t="shared" si="240"/>
        <v>100731400</v>
      </c>
      <c r="L205" s="43">
        <f t="shared" si="240"/>
        <v>100731.4</v>
      </c>
      <c r="M205" s="5"/>
      <c r="N205" s="5"/>
      <c r="O205" s="5"/>
      <c r="P205" s="5"/>
      <c r="Q205" s="9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30" ht="189" customHeight="1" x14ac:dyDescent="0.25">
      <c r="A206" s="44" t="s">
        <v>259</v>
      </c>
      <c r="B206" s="18" t="s">
        <v>243</v>
      </c>
      <c r="C206" s="18" t="s">
        <v>245</v>
      </c>
      <c r="D206" s="18" t="s">
        <v>19</v>
      </c>
      <c r="E206" s="18" t="s">
        <v>258</v>
      </c>
      <c r="F206" s="18" t="s">
        <v>164</v>
      </c>
      <c r="G206" s="53">
        <v>83261906</v>
      </c>
      <c r="H206" s="19">
        <f>G206/1000</f>
        <v>83261.906000000003</v>
      </c>
      <c r="I206" s="53">
        <v>93253670</v>
      </c>
      <c r="J206" s="19">
        <f>I206/1000</f>
        <v>93253.67</v>
      </c>
      <c r="K206" s="53">
        <v>100731400</v>
      </c>
      <c r="L206" s="19">
        <f>K206/1000</f>
        <v>100731.4</v>
      </c>
      <c r="M206" s="1"/>
      <c r="N206" s="1"/>
      <c r="O206" s="1"/>
      <c r="P206" s="1"/>
      <c r="Q206" s="12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30" ht="47.25" x14ac:dyDescent="0.25">
      <c r="A207" s="41" t="s">
        <v>260</v>
      </c>
      <c r="B207" s="42" t="s">
        <v>243</v>
      </c>
      <c r="C207" s="42" t="s">
        <v>245</v>
      </c>
      <c r="D207" s="42" t="s">
        <v>19</v>
      </c>
      <c r="E207" s="42" t="s">
        <v>261</v>
      </c>
      <c r="F207" s="42"/>
      <c r="G207" s="52">
        <v>1041670.8</v>
      </c>
      <c r="H207" s="43">
        <v>1041.7</v>
      </c>
      <c r="I207" s="52">
        <v>2083337.5</v>
      </c>
      <c r="J207" s="43">
        <v>2083.3000000000002</v>
      </c>
      <c r="K207" s="52"/>
      <c r="L207" s="43">
        <v>0</v>
      </c>
      <c r="M207" s="5"/>
      <c r="N207" s="5"/>
      <c r="O207" s="5"/>
      <c r="P207" s="5"/>
      <c r="Q207" s="9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30" ht="47.25" x14ac:dyDescent="0.25">
      <c r="A208" s="41" t="s">
        <v>262</v>
      </c>
      <c r="B208" s="42" t="s">
        <v>243</v>
      </c>
      <c r="C208" s="42" t="s">
        <v>245</v>
      </c>
      <c r="D208" s="42" t="s">
        <v>19</v>
      </c>
      <c r="E208" s="42" t="s">
        <v>263</v>
      </c>
      <c r="F208" s="42"/>
      <c r="G208" s="52">
        <f>G209</f>
        <v>1041670.8</v>
      </c>
      <c r="H208" s="43">
        <v>1041.7</v>
      </c>
      <c r="I208" s="52">
        <v>2083337.5</v>
      </c>
      <c r="J208" s="43">
        <v>2083.3000000000002</v>
      </c>
      <c r="K208" s="52"/>
      <c r="L208" s="43">
        <v>0</v>
      </c>
      <c r="M208" s="5"/>
      <c r="N208" s="5"/>
      <c r="O208" s="5"/>
      <c r="P208" s="5"/>
      <c r="Q208" s="9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10.25" x14ac:dyDescent="0.25">
      <c r="A209" s="17" t="s">
        <v>264</v>
      </c>
      <c r="B209" s="18" t="s">
        <v>243</v>
      </c>
      <c r="C209" s="18" t="s">
        <v>245</v>
      </c>
      <c r="D209" s="18" t="s">
        <v>19</v>
      </c>
      <c r="E209" s="18" t="s">
        <v>263</v>
      </c>
      <c r="F209" s="18" t="s">
        <v>164</v>
      </c>
      <c r="G209" s="53">
        <v>1041670.8</v>
      </c>
      <c r="H209" s="19">
        <v>1041.7</v>
      </c>
      <c r="I209" s="53">
        <v>2083337.5</v>
      </c>
      <c r="J209" s="19">
        <v>2083.3000000000002</v>
      </c>
      <c r="K209" s="53"/>
      <c r="L209" s="19">
        <v>0</v>
      </c>
      <c r="M209" s="1"/>
      <c r="N209" s="1"/>
      <c r="O209" s="1"/>
      <c r="P209" s="1"/>
      <c r="Q209" s="12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s="26" customFormat="1" ht="15.75" x14ac:dyDescent="0.25">
      <c r="A210" s="38" t="s">
        <v>265</v>
      </c>
      <c r="B210" s="39" t="s">
        <v>243</v>
      </c>
      <c r="C210" s="39" t="s">
        <v>245</v>
      </c>
      <c r="D210" s="39" t="s">
        <v>59</v>
      </c>
      <c r="E210" s="39"/>
      <c r="F210" s="39"/>
      <c r="G210" s="51">
        <f>G211</f>
        <v>565580576.06999993</v>
      </c>
      <c r="H210" s="40">
        <f>H211+0.1</f>
        <v>565580.56773999997</v>
      </c>
      <c r="I210" s="51">
        <f t="shared" ref="I210" si="241">I211</f>
        <v>720921395.25999987</v>
      </c>
      <c r="J210" s="40">
        <f>J211+0.1</f>
        <v>720921.43729000003</v>
      </c>
      <c r="K210" s="51">
        <f t="shared" ref="K210" si="242">K211</f>
        <v>599174699.66999996</v>
      </c>
      <c r="L210" s="40">
        <f>L211+0.1</f>
        <v>599174.69999999995</v>
      </c>
      <c r="M210" s="27"/>
      <c r="N210" s="27"/>
      <c r="O210" s="27"/>
      <c r="P210" s="27"/>
      <c r="Q210" s="28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47.25" x14ac:dyDescent="0.25">
      <c r="A211" s="41" t="s">
        <v>248</v>
      </c>
      <c r="B211" s="42" t="s">
        <v>243</v>
      </c>
      <c r="C211" s="42" t="s">
        <v>245</v>
      </c>
      <c r="D211" s="42" t="s">
        <v>59</v>
      </c>
      <c r="E211" s="42" t="s">
        <v>249</v>
      </c>
      <c r="F211" s="42"/>
      <c r="G211" s="52">
        <f>G212+G236</f>
        <v>565580576.06999993</v>
      </c>
      <c r="H211" s="43">
        <f>H212+H236</f>
        <v>565580.46773999999</v>
      </c>
      <c r="I211" s="52">
        <f t="shared" ref="I211:J211" si="243">I212+I236</f>
        <v>720921395.25999987</v>
      </c>
      <c r="J211" s="43">
        <f t="shared" si="243"/>
        <v>720921.33729000005</v>
      </c>
      <c r="K211" s="52">
        <f t="shared" ref="K211" si="244">K212+K236</f>
        <v>599174699.66999996</v>
      </c>
      <c r="L211" s="43">
        <f t="shared" ref="L211" si="245">L212+L236</f>
        <v>599174.6</v>
      </c>
      <c r="M211" s="4">
        <f t="shared" ref="M211" si="246">M212+M236</f>
        <v>0</v>
      </c>
      <c r="N211" s="4">
        <f t="shared" ref="N211" si="247">N212+N236</f>
        <v>0</v>
      </c>
      <c r="O211" s="4">
        <f t="shared" ref="O211" si="248">O212+O236</f>
        <v>0</v>
      </c>
      <c r="P211" s="4">
        <f t="shared" ref="P211" si="249">P212+P236</f>
        <v>0</v>
      </c>
      <c r="Q211" s="4">
        <f t="shared" ref="Q211" si="250">Q212+Q236</f>
        <v>0</v>
      </c>
      <c r="R211" s="4">
        <f t="shared" ref="R211" si="251">R212+R236</f>
        <v>0</v>
      </c>
      <c r="S211" s="4">
        <f t="shared" ref="S211" si="252">S212+S236</f>
        <v>0</v>
      </c>
      <c r="T211" s="4">
        <f>T212+T236</f>
        <v>0</v>
      </c>
      <c r="U211" s="4">
        <f>U212+U236</f>
        <v>0</v>
      </c>
      <c r="V211" s="4">
        <f t="shared" ref="V211" si="253">V212+V236</f>
        <v>0</v>
      </c>
      <c r="W211" s="4">
        <f t="shared" ref="W211" si="254">W212+W236</f>
        <v>0</v>
      </c>
      <c r="X211" s="4">
        <f t="shared" ref="X211" si="255">X212+X236</f>
        <v>0</v>
      </c>
      <c r="Y211" s="4">
        <f t="shared" ref="Y211" si="256">Y212+Y236</f>
        <v>0</v>
      </c>
      <c r="Z211" s="10"/>
    </row>
    <row r="212" spans="1:26" ht="47.25" x14ac:dyDescent="0.25">
      <c r="A212" s="41" t="s">
        <v>250</v>
      </c>
      <c r="B212" s="42" t="s">
        <v>243</v>
      </c>
      <c r="C212" s="42" t="s">
        <v>245</v>
      </c>
      <c r="D212" s="42" t="s">
        <v>59</v>
      </c>
      <c r="E212" s="42" t="s">
        <v>251</v>
      </c>
      <c r="F212" s="42"/>
      <c r="G212" s="52">
        <f>G213+G222+G233</f>
        <v>540043942.76999998</v>
      </c>
      <c r="H212" s="43">
        <f>H213+H222+H233</f>
        <v>540043.86774000002</v>
      </c>
      <c r="I212" s="52">
        <f t="shared" ref="I212:J212" si="257">I213+I222+I233</f>
        <v>695664761.95999992</v>
      </c>
      <c r="J212" s="43">
        <f t="shared" si="257"/>
        <v>695664.73729000008</v>
      </c>
      <c r="K212" s="52">
        <f t="shared" ref="K212" si="258">K213+K222+K233</f>
        <v>573918066.37</v>
      </c>
      <c r="L212" s="43">
        <f t="shared" ref="L212" si="259">L213+L222+L233</f>
        <v>573918</v>
      </c>
      <c r="M212" s="5"/>
      <c r="N212" s="5"/>
      <c r="O212" s="5"/>
      <c r="P212" s="5"/>
      <c r="Q212" s="9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94.5" x14ac:dyDescent="0.25">
      <c r="A213" s="41" t="s">
        <v>252</v>
      </c>
      <c r="B213" s="42" t="s">
        <v>243</v>
      </c>
      <c r="C213" s="42" t="s">
        <v>245</v>
      </c>
      <c r="D213" s="42" t="s">
        <v>59</v>
      </c>
      <c r="E213" s="42" t="s">
        <v>253</v>
      </c>
      <c r="F213" s="42"/>
      <c r="G213" s="52">
        <f>G214+G216+G218+G220</f>
        <v>488757494</v>
      </c>
      <c r="H213" s="43">
        <f>H214+H216+H218+H220</f>
        <v>488757.49399999995</v>
      </c>
      <c r="I213" s="52">
        <f t="shared" ref="I213:J213" si="260">I214+I216+I218+I220</f>
        <v>547667563.03999996</v>
      </c>
      <c r="J213" s="43">
        <f t="shared" si="260"/>
        <v>547667.53</v>
      </c>
      <c r="K213" s="52">
        <f>K214+K216+K218+K220</f>
        <v>568707133.03999996</v>
      </c>
      <c r="L213" s="43">
        <f t="shared" ref="L213" si="261">L214+L216+L218+L220</f>
        <v>568707.1</v>
      </c>
      <c r="M213" s="5"/>
      <c r="N213" s="5"/>
      <c r="O213" s="5"/>
      <c r="P213" s="5"/>
      <c r="Q213" s="9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78.75" x14ac:dyDescent="0.25">
      <c r="A214" s="41" t="s">
        <v>266</v>
      </c>
      <c r="B214" s="42" t="s">
        <v>243</v>
      </c>
      <c r="C214" s="42" t="s">
        <v>245</v>
      </c>
      <c r="D214" s="42" t="s">
        <v>59</v>
      </c>
      <c r="E214" s="42" t="s">
        <v>267</v>
      </c>
      <c r="F214" s="42"/>
      <c r="G214" s="52">
        <v>24021900</v>
      </c>
      <c r="H214" s="43">
        <v>24021.9</v>
      </c>
      <c r="I214" s="52">
        <v>24021900</v>
      </c>
      <c r="J214" s="43">
        <v>24021.9</v>
      </c>
      <c r="K214" s="52">
        <f>K215</f>
        <v>24021900</v>
      </c>
      <c r="L214" s="43">
        <f>L215</f>
        <v>24021.9</v>
      </c>
      <c r="M214" s="5"/>
      <c r="N214" s="5"/>
      <c r="O214" s="5"/>
      <c r="P214" s="5"/>
      <c r="Q214" s="9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1.75" x14ac:dyDescent="0.25">
      <c r="A215" s="17" t="s">
        <v>268</v>
      </c>
      <c r="B215" s="18" t="s">
        <v>243</v>
      </c>
      <c r="C215" s="18" t="s">
        <v>245</v>
      </c>
      <c r="D215" s="18" t="s">
        <v>59</v>
      </c>
      <c r="E215" s="18" t="s">
        <v>267</v>
      </c>
      <c r="F215" s="18" t="s">
        <v>164</v>
      </c>
      <c r="G215" s="53">
        <v>24021900</v>
      </c>
      <c r="H215" s="19">
        <v>24021.9</v>
      </c>
      <c r="I215" s="53">
        <v>24021900</v>
      </c>
      <c r="J215" s="19">
        <v>24021.9</v>
      </c>
      <c r="K215" s="53">
        <v>24021900</v>
      </c>
      <c r="L215" s="19">
        <f>K215/1000</f>
        <v>24021.9</v>
      </c>
      <c r="M215" s="1"/>
      <c r="N215" s="1"/>
      <c r="O215" s="1"/>
      <c r="P215" s="1"/>
      <c r="Q215" s="12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47.25" x14ac:dyDescent="0.25">
      <c r="A216" s="41" t="s">
        <v>254</v>
      </c>
      <c r="B216" s="42" t="s">
        <v>243</v>
      </c>
      <c r="C216" s="42" t="s">
        <v>245</v>
      </c>
      <c r="D216" s="42" t="s">
        <v>59</v>
      </c>
      <c r="E216" s="42" t="s">
        <v>255</v>
      </c>
      <c r="F216" s="42"/>
      <c r="G216" s="52">
        <v>137133000</v>
      </c>
      <c r="H216" s="43">
        <v>137133</v>
      </c>
      <c r="I216" s="52">
        <v>156642933.03999999</v>
      </c>
      <c r="J216" s="43">
        <v>156642.9</v>
      </c>
      <c r="K216" s="52">
        <v>156642933.03999999</v>
      </c>
      <c r="L216" s="43">
        <v>156642.9</v>
      </c>
      <c r="M216" s="5"/>
      <c r="N216" s="5"/>
      <c r="O216" s="5"/>
      <c r="P216" s="5"/>
      <c r="Q216" s="9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10.25" x14ac:dyDescent="0.25">
      <c r="A217" s="17" t="s">
        <v>256</v>
      </c>
      <c r="B217" s="18" t="s">
        <v>243</v>
      </c>
      <c r="C217" s="18" t="s">
        <v>245</v>
      </c>
      <c r="D217" s="18" t="s">
        <v>59</v>
      </c>
      <c r="E217" s="18" t="s">
        <v>255</v>
      </c>
      <c r="F217" s="18" t="s">
        <v>164</v>
      </c>
      <c r="G217" s="53">
        <v>137133000</v>
      </c>
      <c r="H217" s="19">
        <v>137133</v>
      </c>
      <c r="I217" s="53">
        <v>156642933.03999999</v>
      </c>
      <c r="J217" s="19">
        <v>156642.9</v>
      </c>
      <c r="K217" s="53">
        <v>156642933.03999999</v>
      </c>
      <c r="L217" s="19">
        <v>156642.9</v>
      </c>
      <c r="M217" s="1"/>
      <c r="N217" s="1"/>
      <c r="O217" s="1"/>
      <c r="P217" s="1"/>
      <c r="Q217" s="12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36.5" customHeight="1" x14ac:dyDescent="0.25">
      <c r="A218" s="45" t="s">
        <v>269</v>
      </c>
      <c r="B218" s="42" t="s">
        <v>243</v>
      </c>
      <c r="C218" s="42" t="s">
        <v>245</v>
      </c>
      <c r="D218" s="42" t="s">
        <v>59</v>
      </c>
      <c r="E218" s="42" t="s">
        <v>270</v>
      </c>
      <c r="F218" s="42"/>
      <c r="G218" s="52">
        <v>1857700</v>
      </c>
      <c r="H218" s="43">
        <v>1857.7</v>
      </c>
      <c r="I218" s="52">
        <v>1857700</v>
      </c>
      <c r="J218" s="43">
        <v>1857.7</v>
      </c>
      <c r="K218" s="52">
        <f>K219</f>
        <v>1857700</v>
      </c>
      <c r="L218" s="43">
        <f>L219</f>
        <v>1857.7</v>
      </c>
      <c r="M218" s="5"/>
      <c r="N218" s="5"/>
      <c r="O218" s="5"/>
      <c r="P218" s="5"/>
      <c r="Q218" s="9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86" customHeight="1" x14ac:dyDescent="0.25">
      <c r="A219" s="44" t="s">
        <v>271</v>
      </c>
      <c r="B219" s="18" t="s">
        <v>243</v>
      </c>
      <c r="C219" s="18" t="s">
        <v>245</v>
      </c>
      <c r="D219" s="18" t="s">
        <v>59</v>
      </c>
      <c r="E219" s="18" t="s">
        <v>270</v>
      </c>
      <c r="F219" s="18" t="s">
        <v>164</v>
      </c>
      <c r="G219" s="53">
        <v>1857700</v>
      </c>
      <c r="H219" s="19">
        <v>1857.7</v>
      </c>
      <c r="I219" s="53">
        <v>1857700</v>
      </c>
      <c r="J219" s="19">
        <v>1857.7</v>
      </c>
      <c r="K219" s="53">
        <v>1857700</v>
      </c>
      <c r="L219" s="19">
        <f>K219/1000</f>
        <v>1857.7</v>
      </c>
      <c r="M219" s="1"/>
      <c r="N219" s="1"/>
      <c r="O219" s="1"/>
      <c r="P219" s="1"/>
      <c r="Q219" s="12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7.5" x14ac:dyDescent="0.25">
      <c r="A220" s="45" t="s">
        <v>257</v>
      </c>
      <c r="B220" s="42" t="s">
        <v>243</v>
      </c>
      <c r="C220" s="42" t="s">
        <v>245</v>
      </c>
      <c r="D220" s="42" t="s">
        <v>59</v>
      </c>
      <c r="E220" s="42" t="s">
        <v>258</v>
      </c>
      <c r="F220" s="42"/>
      <c r="G220" s="52">
        <f>G221</f>
        <v>325744894</v>
      </c>
      <c r="H220" s="43">
        <f t="shared" ref="H220:L220" si="262">H221</f>
        <v>325744.89399999997</v>
      </c>
      <c r="I220" s="52">
        <f t="shared" si="262"/>
        <v>365145030</v>
      </c>
      <c r="J220" s="43">
        <f t="shared" si="262"/>
        <v>365145.03</v>
      </c>
      <c r="K220" s="52">
        <f t="shared" si="262"/>
        <v>386184600</v>
      </c>
      <c r="L220" s="43">
        <f t="shared" si="262"/>
        <v>386184.6</v>
      </c>
      <c r="M220" s="5"/>
      <c r="N220" s="5"/>
      <c r="O220" s="5"/>
      <c r="P220" s="5"/>
      <c r="Q220" s="9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20.5" x14ac:dyDescent="0.25">
      <c r="A221" s="44" t="s">
        <v>259</v>
      </c>
      <c r="B221" s="18" t="s">
        <v>243</v>
      </c>
      <c r="C221" s="18" t="s">
        <v>245</v>
      </c>
      <c r="D221" s="18" t="s">
        <v>59</v>
      </c>
      <c r="E221" s="18" t="s">
        <v>258</v>
      </c>
      <c r="F221" s="18" t="s">
        <v>164</v>
      </c>
      <c r="G221" s="53">
        <v>325744894</v>
      </c>
      <c r="H221" s="19">
        <f>G221/1000</f>
        <v>325744.89399999997</v>
      </c>
      <c r="I221" s="53">
        <v>365145030</v>
      </c>
      <c r="J221" s="19">
        <f>I221/1000</f>
        <v>365145.03</v>
      </c>
      <c r="K221" s="53">
        <v>386184600</v>
      </c>
      <c r="L221" s="19">
        <f>K221/1000</f>
        <v>386184.6</v>
      </c>
      <c r="M221" s="1"/>
      <c r="N221" s="1"/>
      <c r="O221" s="1"/>
      <c r="P221" s="1"/>
      <c r="Q221" s="12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47.25" x14ac:dyDescent="0.25">
      <c r="A222" s="41" t="s">
        <v>260</v>
      </c>
      <c r="B222" s="42" t="s">
        <v>243</v>
      </c>
      <c r="C222" s="42" t="s">
        <v>245</v>
      </c>
      <c r="D222" s="42" t="s">
        <v>59</v>
      </c>
      <c r="E222" s="42" t="s">
        <v>261</v>
      </c>
      <c r="F222" s="42"/>
      <c r="G222" s="52">
        <f>G223+G225+G229+G231+G227</f>
        <v>48699148.770000003</v>
      </c>
      <c r="H222" s="43">
        <f>H223+H225+H229+H231+H227</f>
        <v>48699.073740000007</v>
      </c>
      <c r="I222" s="52">
        <f t="shared" ref="I222:L222" si="263">I223+I225+I229+I231+I227</f>
        <v>145409898.91999999</v>
      </c>
      <c r="J222" s="43">
        <f t="shared" si="263"/>
        <v>145409.90729</v>
      </c>
      <c r="K222" s="52">
        <f t="shared" si="263"/>
        <v>2083333.33</v>
      </c>
      <c r="L222" s="43">
        <f t="shared" si="263"/>
        <v>2083.3000000000002</v>
      </c>
      <c r="M222" s="5"/>
      <c r="N222" s="5"/>
      <c r="O222" s="5"/>
      <c r="P222" s="5"/>
      <c r="Q222" s="9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10.25" x14ac:dyDescent="0.25">
      <c r="A223" s="41" t="s">
        <v>272</v>
      </c>
      <c r="B223" s="42" t="s">
        <v>243</v>
      </c>
      <c r="C223" s="42" t="s">
        <v>245</v>
      </c>
      <c r="D223" s="42" t="s">
        <v>59</v>
      </c>
      <c r="E223" s="42" t="s">
        <v>273</v>
      </c>
      <c r="F223" s="42"/>
      <c r="G223" s="52">
        <f>G224</f>
        <v>41237273.740000002</v>
      </c>
      <c r="H223" s="43">
        <f>H224</f>
        <v>41237.273740000004</v>
      </c>
      <c r="I223" s="52"/>
      <c r="J223" s="43">
        <v>0</v>
      </c>
      <c r="K223" s="52"/>
      <c r="L223" s="43">
        <v>0</v>
      </c>
      <c r="M223" s="5"/>
      <c r="N223" s="5"/>
      <c r="O223" s="5"/>
      <c r="P223" s="5"/>
      <c r="Q223" s="9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73.25" x14ac:dyDescent="0.25">
      <c r="A224" s="44" t="s">
        <v>274</v>
      </c>
      <c r="B224" s="18" t="s">
        <v>243</v>
      </c>
      <c r="C224" s="18" t="s">
        <v>245</v>
      </c>
      <c r="D224" s="18" t="s">
        <v>59</v>
      </c>
      <c r="E224" s="18" t="s">
        <v>273</v>
      </c>
      <c r="F224" s="18" t="s">
        <v>164</v>
      </c>
      <c r="G224" s="53">
        <v>41237273.740000002</v>
      </c>
      <c r="H224" s="19">
        <f>G224/1000</f>
        <v>41237.273740000004</v>
      </c>
      <c r="I224" s="53"/>
      <c r="J224" s="19">
        <v>0</v>
      </c>
      <c r="K224" s="53"/>
      <c r="L224" s="19">
        <v>0</v>
      </c>
      <c r="M224" s="1"/>
      <c r="N224" s="1"/>
      <c r="O224" s="1"/>
      <c r="P224" s="1"/>
      <c r="Q224" s="12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78.75" x14ac:dyDescent="0.25">
      <c r="A225" s="41" t="s">
        <v>275</v>
      </c>
      <c r="B225" s="42" t="s">
        <v>243</v>
      </c>
      <c r="C225" s="42" t="s">
        <v>245</v>
      </c>
      <c r="D225" s="42" t="s">
        <v>59</v>
      </c>
      <c r="E225" s="42" t="s">
        <v>276</v>
      </c>
      <c r="F225" s="42"/>
      <c r="G225" s="52">
        <v>4382816.7</v>
      </c>
      <c r="H225" s="43">
        <v>4382.8</v>
      </c>
      <c r="I225" s="52"/>
      <c r="J225" s="43">
        <v>0</v>
      </c>
      <c r="K225" s="52"/>
      <c r="L225" s="43">
        <v>0</v>
      </c>
      <c r="M225" s="5"/>
      <c r="N225" s="5"/>
      <c r="O225" s="5"/>
      <c r="P225" s="5"/>
      <c r="Q225" s="9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1.75" x14ac:dyDescent="0.25">
      <c r="A226" s="17" t="s">
        <v>277</v>
      </c>
      <c r="B226" s="18" t="s">
        <v>243</v>
      </c>
      <c r="C226" s="18" t="s">
        <v>245</v>
      </c>
      <c r="D226" s="18" t="s">
        <v>59</v>
      </c>
      <c r="E226" s="18" t="s">
        <v>276</v>
      </c>
      <c r="F226" s="18" t="s">
        <v>164</v>
      </c>
      <c r="G226" s="53">
        <v>4382816.7</v>
      </c>
      <c r="H226" s="19">
        <v>4382.8</v>
      </c>
      <c r="I226" s="53"/>
      <c r="J226" s="19">
        <v>0</v>
      </c>
      <c r="K226" s="53"/>
      <c r="L226" s="19">
        <v>0</v>
      </c>
      <c r="M226" s="1"/>
      <c r="N226" s="1"/>
      <c r="O226" s="1"/>
      <c r="P226" s="1"/>
      <c r="Q226" s="12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s="29" customFormat="1" ht="31.5" x14ac:dyDescent="0.25">
      <c r="A227" s="41" t="s">
        <v>488</v>
      </c>
      <c r="B227" s="42" t="s">
        <v>243</v>
      </c>
      <c r="C227" s="42" t="s">
        <v>245</v>
      </c>
      <c r="D227" s="42" t="s">
        <v>59</v>
      </c>
      <c r="E227" s="42" t="s">
        <v>487</v>
      </c>
      <c r="F227" s="42"/>
      <c r="G227" s="52">
        <f t="shared" ref="G227:L227" si="264">G228</f>
        <v>0</v>
      </c>
      <c r="H227" s="43">
        <f t="shared" si="264"/>
        <v>0</v>
      </c>
      <c r="I227" s="52">
        <f t="shared" si="264"/>
        <v>141270207.28999999</v>
      </c>
      <c r="J227" s="43">
        <f t="shared" si="264"/>
        <v>141270.20728999999</v>
      </c>
      <c r="K227" s="52">
        <f t="shared" si="264"/>
        <v>0</v>
      </c>
      <c r="L227" s="43">
        <f t="shared" si="264"/>
        <v>0</v>
      </c>
      <c r="M227" s="5"/>
      <c r="N227" s="5"/>
      <c r="O227" s="5"/>
      <c r="P227" s="5"/>
      <c r="Q227" s="9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24" customFormat="1" ht="94.5" x14ac:dyDescent="0.25">
      <c r="A228" s="17" t="s">
        <v>489</v>
      </c>
      <c r="B228" s="18" t="s">
        <v>243</v>
      </c>
      <c r="C228" s="18" t="s">
        <v>245</v>
      </c>
      <c r="D228" s="18" t="s">
        <v>59</v>
      </c>
      <c r="E228" s="18" t="s">
        <v>487</v>
      </c>
      <c r="F228" s="18" t="s">
        <v>164</v>
      </c>
      <c r="G228" s="53">
        <v>0</v>
      </c>
      <c r="H228" s="19">
        <f>G228</f>
        <v>0</v>
      </c>
      <c r="I228" s="53">
        <v>141270207.28999999</v>
      </c>
      <c r="J228" s="19">
        <f>I228/1000</f>
        <v>141270.20728999999</v>
      </c>
      <c r="K228" s="53">
        <v>0</v>
      </c>
      <c r="L228" s="19">
        <f>K228/1000</f>
        <v>0</v>
      </c>
      <c r="M228" s="1"/>
      <c r="N228" s="1"/>
      <c r="O228" s="1"/>
      <c r="P228" s="1"/>
      <c r="Q228" s="12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31.5" x14ac:dyDescent="0.25">
      <c r="A229" s="41" t="s">
        <v>278</v>
      </c>
      <c r="B229" s="42" t="s">
        <v>243</v>
      </c>
      <c r="C229" s="42" t="s">
        <v>245</v>
      </c>
      <c r="D229" s="42" t="s">
        <v>59</v>
      </c>
      <c r="E229" s="42" t="s">
        <v>279</v>
      </c>
      <c r="F229" s="42"/>
      <c r="G229" s="52">
        <v>995725</v>
      </c>
      <c r="H229" s="43">
        <v>995.7</v>
      </c>
      <c r="I229" s="52">
        <v>2056358.3</v>
      </c>
      <c r="J229" s="43">
        <v>2056.4</v>
      </c>
      <c r="K229" s="52"/>
      <c r="L229" s="43">
        <v>0</v>
      </c>
      <c r="M229" s="5"/>
      <c r="N229" s="5"/>
      <c r="O229" s="5"/>
      <c r="P229" s="5"/>
      <c r="Q229" s="9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78.75" x14ac:dyDescent="0.25">
      <c r="A230" s="17" t="s">
        <v>280</v>
      </c>
      <c r="B230" s="18" t="s">
        <v>243</v>
      </c>
      <c r="C230" s="18" t="s">
        <v>245</v>
      </c>
      <c r="D230" s="18" t="s">
        <v>59</v>
      </c>
      <c r="E230" s="18" t="s">
        <v>279</v>
      </c>
      <c r="F230" s="18" t="s">
        <v>164</v>
      </c>
      <c r="G230" s="53">
        <v>995725</v>
      </c>
      <c r="H230" s="19">
        <v>995.7</v>
      </c>
      <c r="I230" s="53">
        <v>2056358.3</v>
      </c>
      <c r="J230" s="19">
        <v>2056.4</v>
      </c>
      <c r="K230" s="53"/>
      <c r="L230" s="19">
        <v>0</v>
      </c>
      <c r="M230" s="1"/>
      <c r="N230" s="1"/>
      <c r="O230" s="1"/>
      <c r="P230" s="1"/>
      <c r="Q230" s="12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63" x14ac:dyDescent="0.25">
      <c r="A231" s="41" t="s">
        <v>281</v>
      </c>
      <c r="B231" s="42" t="s">
        <v>243</v>
      </c>
      <c r="C231" s="42" t="s">
        <v>245</v>
      </c>
      <c r="D231" s="42" t="s">
        <v>59</v>
      </c>
      <c r="E231" s="42" t="s">
        <v>282</v>
      </c>
      <c r="F231" s="42"/>
      <c r="G231" s="52">
        <v>2083333.33</v>
      </c>
      <c r="H231" s="43">
        <v>2083.3000000000002</v>
      </c>
      <c r="I231" s="52">
        <v>2083333.33</v>
      </c>
      <c r="J231" s="43">
        <v>2083.3000000000002</v>
      </c>
      <c r="K231" s="52">
        <v>2083333.33</v>
      </c>
      <c r="L231" s="43">
        <v>2083.3000000000002</v>
      </c>
      <c r="M231" s="5"/>
      <c r="N231" s="5"/>
      <c r="O231" s="5"/>
      <c r="P231" s="5"/>
      <c r="Q231" s="9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6" x14ac:dyDescent="0.25">
      <c r="A232" s="17" t="s">
        <v>283</v>
      </c>
      <c r="B232" s="18" t="s">
        <v>243</v>
      </c>
      <c r="C232" s="18" t="s">
        <v>245</v>
      </c>
      <c r="D232" s="18" t="s">
        <v>59</v>
      </c>
      <c r="E232" s="18" t="s">
        <v>282</v>
      </c>
      <c r="F232" s="18" t="s">
        <v>164</v>
      </c>
      <c r="G232" s="53">
        <v>2083333.33</v>
      </c>
      <c r="H232" s="19">
        <v>2083.3000000000002</v>
      </c>
      <c r="I232" s="53">
        <v>2083333.33</v>
      </c>
      <c r="J232" s="19">
        <v>2083.3000000000002</v>
      </c>
      <c r="K232" s="53">
        <v>2083333.33</v>
      </c>
      <c r="L232" s="19">
        <v>2083.3000000000002</v>
      </c>
      <c r="M232" s="1"/>
      <c r="N232" s="1"/>
      <c r="O232" s="1"/>
      <c r="P232" s="1"/>
      <c r="Q232" s="12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47.25" x14ac:dyDescent="0.25">
      <c r="A233" s="41" t="s">
        <v>284</v>
      </c>
      <c r="B233" s="42" t="s">
        <v>243</v>
      </c>
      <c r="C233" s="42" t="s">
        <v>245</v>
      </c>
      <c r="D233" s="42" t="s">
        <v>59</v>
      </c>
      <c r="E233" s="42" t="s">
        <v>285</v>
      </c>
      <c r="F233" s="42"/>
      <c r="G233" s="52">
        <f>G234</f>
        <v>2587300</v>
      </c>
      <c r="H233" s="43">
        <f t="shared" ref="H233:L234" si="265">H234</f>
        <v>2587.3000000000002</v>
      </c>
      <c r="I233" s="52">
        <f t="shared" si="265"/>
        <v>2587300</v>
      </c>
      <c r="J233" s="43">
        <f t="shared" si="265"/>
        <v>2587.3000000000002</v>
      </c>
      <c r="K233" s="52">
        <f t="shared" si="265"/>
        <v>3127600</v>
      </c>
      <c r="L233" s="43">
        <f t="shared" si="265"/>
        <v>3127.6</v>
      </c>
      <c r="M233" s="5"/>
      <c r="N233" s="5"/>
      <c r="O233" s="5"/>
      <c r="P233" s="5"/>
      <c r="Q233" s="9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10.25" x14ac:dyDescent="0.25">
      <c r="A234" s="41" t="s">
        <v>286</v>
      </c>
      <c r="B234" s="42" t="s">
        <v>243</v>
      </c>
      <c r="C234" s="42" t="s">
        <v>245</v>
      </c>
      <c r="D234" s="42" t="s">
        <v>59</v>
      </c>
      <c r="E234" s="42" t="s">
        <v>287</v>
      </c>
      <c r="F234" s="42"/>
      <c r="G234" s="52">
        <f>G235</f>
        <v>2587300</v>
      </c>
      <c r="H234" s="43">
        <f t="shared" si="265"/>
        <v>2587.3000000000002</v>
      </c>
      <c r="I234" s="52">
        <f t="shared" si="265"/>
        <v>2587300</v>
      </c>
      <c r="J234" s="43">
        <f t="shared" si="265"/>
        <v>2587.3000000000002</v>
      </c>
      <c r="K234" s="52">
        <f t="shared" si="265"/>
        <v>3127600</v>
      </c>
      <c r="L234" s="43">
        <f t="shared" si="265"/>
        <v>3127.6</v>
      </c>
      <c r="M234" s="5"/>
      <c r="N234" s="5"/>
      <c r="O234" s="5"/>
      <c r="P234" s="5"/>
      <c r="Q234" s="9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73.25" x14ac:dyDescent="0.25">
      <c r="A235" s="44" t="s">
        <v>288</v>
      </c>
      <c r="B235" s="18" t="s">
        <v>243</v>
      </c>
      <c r="C235" s="18" t="s">
        <v>245</v>
      </c>
      <c r="D235" s="18" t="s">
        <v>59</v>
      </c>
      <c r="E235" s="18" t="s">
        <v>287</v>
      </c>
      <c r="F235" s="18" t="s">
        <v>164</v>
      </c>
      <c r="G235" s="53">
        <v>2587300</v>
      </c>
      <c r="H235" s="19">
        <f>G235/1000</f>
        <v>2587.3000000000002</v>
      </c>
      <c r="I235" s="53">
        <v>2587300</v>
      </c>
      <c r="J235" s="19">
        <f>I235/1000</f>
        <v>2587.3000000000002</v>
      </c>
      <c r="K235" s="53">
        <v>3127600</v>
      </c>
      <c r="L235" s="19">
        <f>K235/1000</f>
        <v>3127.6</v>
      </c>
      <c r="M235" s="1"/>
      <c r="N235" s="1"/>
      <c r="O235" s="1"/>
      <c r="P235" s="1"/>
      <c r="Q235" s="12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31.5" x14ac:dyDescent="0.25">
      <c r="A236" s="41" t="s">
        <v>289</v>
      </c>
      <c r="B236" s="42" t="s">
        <v>243</v>
      </c>
      <c r="C236" s="42" t="s">
        <v>245</v>
      </c>
      <c r="D236" s="42" t="s">
        <v>59</v>
      </c>
      <c r="E236" s="42" t="s">
        <v>290</v>
      </c>
      <c r="F236" s="42"/>
      <c r="G236" s="52">
        <v>25536633.300000001</v>
      </c>
      <c r="H236" s="43">
        <f>H237</f>
        <v>25536.600000000002</v>
      </c>
      <c r="I236" s="52">
        <f t="shared" ref="I236:J236" si="266">I237</f>
        <v>25256633.300000001</v>
      </c>
      <c r="J236" s="43">
        <f t="shared" si="266"/>
        <v>25256.600000000002</v>
      </c>
      <c r="K236" s="52">
        <f t="shared" ref="K236" si="267">K237</f>
        <v>25256633.300000001</v>
      </c>
      <c r="L236" s="43">
        <f t="shared" ref="L236" si="268">L237</f>
        <v>25256.600000000002</v>
      </c>
      <c r="M236" s="5"/>
      <c r="N236" s="5"/>
      <c r="O236" s="5"/>
      <c r="P236" s="5"/>
      <c r="Q236" s="9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63" x14ac:dyDescent="0.25">
      <c r="A237" s="41" t="s">
        <v>291</v>
      </c>
      <c r="B237" s="42" t="s">
        <v>243</v>
      </c>
      <c r="C237" s="42" t="s">
        <v>245</v>
      </c>
      <c r="D237" s="42" t="s">
        <v>59</v>
      </c>
      <c r="E237" s="42" t="s">
        <v>292</v>
      </c>
      <c r="F237" s="42"/>
      <c r="G237" s="52">
        <v>25536633.300000001</v>
      </c>
      <c r="H237" s="43">
        <f>H238+H240+H242+H244+H246+H248</f>
        <v>25536.600000000002</v>
      </c>
      <c r="I237" s="52">
        <f t="shared" ref="I237:J237" si="269">I238+I240+I242+I244+I246+I248</f>
        <v>25256633.300000001</v>
      </c>
      <c r="J237" s="43">
        <f t="shared" si="269"/>
        <v>25256.600000000002</v>
      </c>
      <c r="K237" s="52">
        <f>K238+K240+K242+K244+K246+K248</f>
        <v>25256633.300000001</v>
      </c>
      <c r="L237" s="43">
        <f t="shared" ref="L237" si="270">L238+L240+L242+L244+L246+L248</f>
        <v>25256.600000000002</v>
      </c>
      <c r="M237" s="5"/>
      <c r="N237" s="5"/>
      <c r="O237" s="5"/>
      <c r="P237" s="5"/>
      <c r="Q237" s="9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94.5" x14ac:dyDescent="0.25">
      <c r="A238" s="41" t="s">
        <v>293</v>
      </c>
      <c r="B238" s="42" t="s">
        <v>243</v>
      </c>
      <c r="C238" s="42" t="s">
        <v>245</v>
      </c>
      <c r="D238" s="42" t="s">
        <v>59</v>
      </c>
      <c r="E238" s="42" t="s">
        <v>294</v>
      </c>
      <c r="F238" s="42"/>
      <c r="G238" s="52">
        <v>254500</v>
      </c>
      <c r="H238" s="43">
        <v>254.5</v>
      </c>
      <c r="I238" s="52">
        <v>254500</v>
      </c>
      <c r="J238" s="43">
        <v>254.5</v>
      </c>
      <c r="K238" s="52">
        <v>254500</v>
      </c>
      <c r="L238" s="43">
        <v>254.5</v>
      </c>
      <c r="M238" s="5"/>
      <c r="N238" s="5"/>
      <c r="O238" s="5"/>
      <c r="P238" s="5"/>
      <c r="Q238" s="9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1.75" x14ac:dyDescent="0.25">
      <c r="A239" s="17" t="s">
        <v>295</v>
      </c>
      <c r="B239" s="18" t="s">
        <v>243</v>
      </c>
      <c r="C239" s="18" t="s">
        <v>245</v>
      </c>
      <c r="D239" s="18" t="s">
        <v>59</v>
      </c>
      <c r="E239" s="18" t="s">
        <v>294</v>
      </c>
      <c r="F239" s="18" t="s">
        <v>164</v>
      </c>
      <c r="G239" s="53">
        <v>254500</v>
      </c>
      <c r="H239" s="19">
        <v>254.5</v>
      </c>
      <c r="I239" s="53">
        <v>254500</v>
      </c>
      <c r="J239" s="19">
        <v>254.5</v>
      </c>
      <c r="K239" s="53">
        <v>254500</v>
      </c>
      <c r="L239" s="19">
        <v>254.5</v>
      </c>
      <c r="M239" s="1"/>
      <c r="N239" s="1"/>
      <c r="O239" s="1"/>
      <c r="P239" s="1"/>
      <c r="Q239" s="12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73.25" x14ac:dyDescent="0.25">
      <c r="A240" s="45" t="s">
        <v>296</v>
      </c>
      <c r="B240" s="42" t="s">
        <v>243</v>
      </c>
      <c r="C240" s="42" t="s">
        <v>245</v>
      </c>
      <c r="D240" s="42" t="s">
        <v>59</v>
      </c>
      <c r="E240" s="42" t="s">
        <v>297</v>
      </c>
      <c r="F240" s="42"/>
      <c r="G240" s="52">
        <v>5176500</v>
      </c>
      <c r="H240" s="43">
        <v>5176.5</v>
      </c>
      <c r="I240" s="52">
        <v>5176500</v>
      </c>
      <c r="J240" s="43">
        <v>5176.5</v>
      </c>
      <c r="K240" s="52">
        <v>5176500</v>
      </c>
      <c r="L240" s="43">
        <v>5176.5</v>
      </c>
      <c r="M240" s="5"/>
      <c r="N240" s="5"/>
      <c r="O240" s="5"/>
      <c r="P240" s="5"/>
      <c r="Q240" s="9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31" ht="236.25" x14ac:dyDescent="0.25">
      <c r="A241" s="44" t="s">
        <v>298</v>
      </c>
      <c r="B241" s="18" t="s">
        <v>243</v>
      </c>
      <c r="C241" s="18" t="s">
        <v>245</v>
      </c>
      <c r="D241" s="18" t="s">
        <v>59</v>
      </c>
      <c r="E241" s="18" t="s">
        <v>297</v>
      </c>
      <c r="F241" s="18" t="s">
        <v>164</v>
      </c>
      <c r="G241" s="53">
        <v>5176500</v>
      </c>
      <c r="H241" s="19">
        <v>5176.5</v>
      </c>
      <c r="I241" s="53">
        <v>5176500</v>
      </c>
      <c r="J241" s="19">
        <v>5176.5</v>
      </c>
      <c r="K241" s="53">
        <v>5176500</v>
      </c>
      <c r="L241" s="19">
        <v>5176.5</v>
      </c>
      <c r="M241" s="1"/>
      <c r="N241" s="1"/>
      <c r="O241" s="1"/>
      <c r="P241" s="1"/>
      <c r="Q241" s="12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31" ht="110.25" x14ac:dyDescent="0.25">
      <c r="A242" s="41" t="s">
        <v>299</v>
      </c>
      <c r="B242" s="42" t="s">
        <v>243</v>
      </c>
      <c r="C242" s="42" t="s">
        <v>245</v>
      </c>
      <c r="D242" s="42" t="s">
        <v>59</v>
      </c>
      <c r="E242" s="42" t="s">
        <v>300</v>
      </c>
      <c r="F242" s="42"/>
      <c r="G242" s="52">
        <v>225800</v>
      </c>
      <c r="H242" s="43">
        <v>225.8</v>
      </c>
      <c r="I242" s="52">
        <v>223000</v>
      </c>
      <c r="J242" s="43">
        <v>223</v>
      </c>
      <c r="K242" s="52">
        <f>K243</f>
        <v>223000</v>
      </c>
      <c r="L242" s="43">
        <f>L243</f>
        <v>223</v>
      </c>
      <c r="M242" s="5"/>
      <c r="N242" s="5"/>
      <c r="O242" s="5"/>
      <c r="P242" s="5"/>
      <c r="Q242" s="9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31" ht="157.5" x14ac:dyDescent="0.25">
      <c r="A243" s="44" t="s">
        <v>301</v>
      </c>
      <c r="B243" s="18" t="s">
        <v>243</v>
      </c>
      <c r="C243" s="18" t="s">
        <v>245</v>
      </c>
      <c r="D243" s="18" t="s">
        <v>59</v>
      </c>
      <c r="E243" s="18" t="s">
        <v>300</v>
      </c>
      <c r="F243" s="18" t="s">
        <v>164</v>
      </c>
      <c r="G243" s="53">
        <v>225800</v>
      </c>
      <c r="H243" s="19">
        <v>225.8</v>
      </c>
      <c r="I243" s="53">
        <v>223000</v>
      </c>
      <c r="J243" s="19">
        <v>223</v>
      </c>
      <c r="K243" s="53">
        <v>223000</v>
      </c>
      <c r="L243" s="19">
        <f>K243/1000</f>
        <v>223</v>
      </c>
      <c r="M243" s="1"/>
      <c r="N243" s="1"/>
      <c r="O243" s="1"/>
      <c r="P243" s="1"/>
      <c r="Q243" s="12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31" ht="189" x14ac:dyDescent="0.25">
      <c r="A244" s="45" t="s">
        <v>302</v>
      </c>
      <c r="B244" s="42" t="s">
        <v>243</v>
      </c>
      <c r="C244" s="42" t="s">
        <v>245</v>
      </c>
      <c r="D244" s="42" t="s">
        <v>59</v>
      </c>
      <c r="E244" s="42" t="s">
        <v>303</v>
      </c>
      <c r="F244" s="42"/>
      <c r="G244" s="52">
        <v>372400</v>
      </c>
      <c r="H244" s="43">
        <v>372.4</v>
      </c>
      <c r="I244" s="52"/>
      <c r="J244" s="43">
        <v>0</v>
      </c>
      <c r="K244" s="52"/>
      <c r="L244" s="43">
        <v>0</v>
      </c>
      <c r="M244" s="5"/>
      <c r="N244" s="5"/>
      <c r="O244" s="5"/>
      <c r="P244" s="5"/>
      <c r="Q244" s="9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31" ht="170.25" customHeight="1" x14ac:dyDescent="0.25">
      <c r="A245" s="44" t="s">
        <v>304</v>
      </c>
      <c r="B245" s="18" t="s">
        <v>243</v>
      </c>
      <c r="C245" s="18" t="s">
        <v>245</v>
      </c>
      <c r="D245" s="18" t="s">
        <v>59</v>
      </c>
      <c r="E245" s="18" t="s">
        <v>303</v>
      </c>
      <c r="F245" s="18" t="s">
        <v>164</v>
      </c>
      <c r="G245" s="53">
        <v>372400</v>
      </c>
      <c r="H245" s="19">
        <v>372.4</v>
      </c>
      <c r="I245" s="53"/>
      <c r="J245" s="19">
        <v>0</v>
      </c>
      <c r="K245" s="53"/>
      <c r="L245" s="19">
        <v>0</v>
      </c>
      <c r="M245" s="1"/>
      <c r="N245" s="1"/>
      <c r="O245" s="1"/>
      <c r="P245" s="1"/>
      <c r="Q245" s="12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31" ht="124.5" customHeight="1" x14ac:dyDescent="0.25">
      <c r="A246" s="45" t="s">
        <v>305</v>
      </c>
      <c r="B246" s="42" t="s">
        <v>243</v>
      </c>
      <c r="C246" s="42" t="s">
        <v>245</v>
      </c>
      <c r="D246" s="42" t="s">
        <v>59</v>
      </c>
      <c r="E246" s="42" t="s">
        <v>306</v>
      </c>
      <c r="F246" s="42"/>
      <c r="G246" s="52">
        <v>17031700</v>
      </c>
      <c r="H246" s="43">
        <v>17031.7</v>
      </c>
      <c r="I246" s="52">
        <v>17126900</v>
      </c>
      <c r="J246" s="43">
        <v>17126.900000000001</v>
      </c>
      <c r="K246" s="52">
        <f>K247</f>
        <v>17126900</v>
      </c>
      <c r="L246" s="43">
        <f>L247</f>
        <v>17126.900000000001</v>
      </c>
      <c r="M246" s="5"/>
      <c r="N246" s="5"/>
      <c r="O246" s="5"/>
      <c r="P246" s="5"/>
      <c r="Q246" s="9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31" ht="191.25" customHeight="1" x14ac:dyDescent="0.25">
      <c r="A247" s="44" t="s">
        <v>307</v>
      </c>
      <c r="B247" s="18" t="s">
        <v>243</v>
      </c>
      <c r="C247" s="18" t="s">
        <v>245</v>
      </c>
      <c r="D247" s="18" t="s">
        <v>59</v>
      </c>
      <c r="E247" s="18" t="s">
        <v>306</v>
      </c>
      <c r="F247" s="18" t="s">
        <v>164</v>
      </c>
      <c r="G247" s="53">
        <v>17031700</v>
      </c>
      <c r="H247" s="19">
        <v>17031.7</v>
      </c>
      <c r="I247" s="53">
        <v>17126900</v>
      </c>
      <c r="J247" s="19">
        <v>17126.900000000001</v>
      </c>
      <c r="K247" s="53">
        <v>17126900</v>
      </c>
      <c r="L247" s="19">
        <f>K247/1000</f>
        <v>17126.900000000001</v>
      </c>
      <c r="M247" s="1"/>
      <c r="N247" s="1"/>
      <c r="O247" s="1"/>
      <c r="P247" s="1"/>
      <c r="Q247" s="12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31" ht="94.5" x14ac:dyDescent="0.25">
      <c r="A248" s="41" t="s">
        <v>308</v>
      </c>
      <c r="B248" s="42" t="s">
        <v>243</v>
      </c>
      <c r="C248" s="42" t="s">
        <v>245</v>
      </c>
      <c r="D248" s="42" t="s">
        <v>59</v>
      </c>
      <c r="E248" s="42" t="s">
        <v>309</v>
      </c>
      <c r="F248" s="42"/>
      <c r="G248" s="52">
        <v>2475733.2999999998</v>
      </c>
      <c r="H248" s="43">
        <v>2475.6999999999998</v>
      </c>
      <c r="I248" s="52">
        <v>2475733.2999999998</v>
      </c>
      <c r="J248" s="43">
        <v>2475.6999999999998</v>
      </c>
      <c r="K248" s="52">
        <v>2475733.2999999998</v>
      </c>
      <c r="L248" s="43">
        <v>2475.6999999999998</v>
      </c>
      <c r="M248" s="5"/>
      <c r="N248" s="5"/>
      <c r="O248" s="5"/>
      <c r="P248" s="5"/>
      <c r="Q248" s="9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31" ht="157.5" x14ac:dyDescent="0.25">
      <c r="A249" s="17" t="s">
        <v>310</v>
      </c>
      <c r="B249" s="18" t="s">
        <v>243</v>
      </c>
      <c r="C249" s="18" t="s">
        <v>245</v>
      </c>
      <c r="D249" s="18" t="s">
        <v>59</v>
      </c>
      <c r="E249" s="18" t="s">
        <v>309</v>
      </c>
      <c r="F249" s="18" t="s">
        <v>164</v>
      </c>
      <c r="G249" s="53">
        <v>2475733.2999999998</v>
      </c>
      <c r="H249" s="19">
        <v>2475.6999999999998</v>
      </c>
      <c r="I249" s="53">
        <v>2475733.2999999998</v>
      </c>
      <c r="J249" s="19">
        <v>2475.6999999999998</v>
      </c>
      <c r="K249" s="53">
        <v>2475733.2999999998</v>
      </c>
      <c r="L249" s="19">
        <v>2475.6999999999998</v>
      </c>
      <c r="M249" s="1"/>
      <c r="N249" s="1"/>
      <c r="O249" s="1"/>
      <c r="P249" s="1"/>
      <c r="Q249" s="12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31" ht="15.75" x14ac:dyDescent="0.25">
      <c r="A250" s="38" t="s">
        <v>311</v>
      </c>
      <c r="B250" s="39" t="s">
        <v>243</v>
      </c>
      <c r="C250" s="39" t="s">
        <v>245</v>
      </c>
      <c r="D250" s="39" t="s">
        <v>130</v>
      </c>
      <c r="E250" s="39"/>
      <c r="F250" s="39"/>
      <c r="G250" s="51">
        <v>14599550</v>
      </c>
      <c r="H250" s="40">
        <f>H251</f>
        <v>14599.45</v>
      </c>
      <c r="I250" s="51">
        <f t="shared" ref="I250:J250" si="271">I251</f>
        <v>20332700</v>
      </c>
      <c r="J250" s="40">
        <f t="shared" si="271"/>
        <v>20332.7</v>
      </c>
      <c r="K250" s="51">
        <f t="shared" ref="K250" si="272">K251</f>
        <v>20332700</v>
      </c>
      <c r="L250" s="40">
        <f t="shared" ref="L250" si="273">L251</f>
        <v>20332.7</v>
      </c>
      <c r="M250" s="6"/>
      <c r="N250" s="6"/>
      <c r="O250" s="6"/>
      <c r="P250" s="6"/>
      <c r="Q250" s="7"/>
      <c r="R250" s="8"/>
      <c r="S250" s="8"/>
      <c r="T250" s="8"/>
      <c r="U250" s="8"/>
      <c r="V250" s="8"/>
      <c r="W250" s="8"/>
      <c r="X250" s="8"/>
      <c r="Y250" s="8"/>
      <c r="Z250" s="14"/>
      <c r="AA250" s="14"/>
      <c r="AB250" s="14"/>
      <c r="AC250" s="14"/>
      <c r="AD250" s="14"/>
      <c r="AE250" s="14">
        <f t="shared" ref="AE250" si="274">M250+M310</f>
        <v>0</v>
      </c>
    </row>
    <row r="251" spans="1:31" ht="47.25" x14ac:dyDescent="0.25">
      <c r="A251" s="41" t="s">
        <v>248</v>
      </c>
      <c r="B251" s="42" t="s">
        <v>243</v>
      </c>
      <c r="C251" s="42" t="s">
        <v>245</v>
      </c>
      <c r="D251" s="42" t="s">
        <v>130</v>
      </c>
      <c r="E251" s="42" t="s">
        <v>249</v>
      </c>
      <c r="F251" s="42"/>
      <c r="G251" s="52">
        <v>14599550</v>
      </c>
      <c r="H251" s="43">
        <f>H252</f>
        <v>14599.45</v>
      </c>
      <c r="I251" s="52">
        <f t="shared" ref="I251:J251" si="275">I252</f>
        <v>20332700</v>
      </c>
      <c r="J251" s="43">
        <f t="shared" si="275"/>
        <v>20332.7</v>
      </c>
      <c r="K251" s="52">
        <f t="shared" ref="K251" si="276">K252</f>
        <v>20332700</v>
      </c>
      <c r="L251" s="43">
        <f t="shared" ref="L251" si="277">L252</f>
        <v>20332.7</v>
      </c>
      <c r="M251" s="5"/>
      <c r="N251" s="5"/>
      <c r="O251" s="5"/>
      <c r="P251" s="5"/>
      <c r="Q251" s="9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31" ht="47.25" x14ac:dyDescent="0.25">
      <c r="A252" s="41" t="s">
        <v>250</v>
      </c>
      <c r="B252" s="42" t="s">
        <v>243</v>
      </c>
      <c r="C252" s="42" t="s">
        <v>245</v>
      </c>
      <c r="D252" s="42" t="s">
        <v>130</v>
      </c>
      <c r="E252" s="42" t="s">
        <v>251</v>
      </c>
      <c r="F252" s="42"/>
      <c r="G252" s="52">
        <v>14599550</v>
      </c>
      <c r="H252" s="43">
        <f>H253</f>
        <v>14599.45</v>
      </c>
      <c r="I252" s="52">
        <f t="shared" ref="I252:J252" si="278">I253</f>
        <v>20332700</v>
      </c>
      <c r="J252" s="43">
        <f t="shared" si="278"/>
        <v>20332.7</v>
      </c>
      <c r="K252" s="52">
        <f t="shared" ref="K252" si="279">K253</f>
        <v>20332700</v>
      </c>
      <c r="L252" s="43">
        <f t="shared" ref="L252" si="280">L253</f>
        <v>20332.7</v>
      </c>
      <c r="M252" s="5"/>
      <c r="N252" s="5"/>
      <c r="O252" s="5"/>
      <c r="P252" s="5"/>
      <c r="Q252" s="9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31" ht="94.5" x14ac:dyDescent="0.25">
      <c r="A253" s="41" t="s">
        <v>252</v>
      </c>
      <c r="B253" s="42" t="s">
        <v>243</v>
      </c>
      <c r="C253" s="42" t="s">
        <v>245</v>
      </c>
      <c r="D253" s="42" t="s">
        <v>130</v>
      </c>
      <c r="E253" s="42" t="s">
        <v>253</v>
      </c>
      <c r="F253" s="42"/>
      <c r="G253" s="52">
        <v>14599550</v>
      </c>
      <c r="H253" s="43">
        <f>H254+H257</f>
        <v>14599.45</v>
      </c>
      <c r="I253" s="52">
        <f t="shared" ref="I253:J253" si="281">I254+I257</f>
        <v>20332700</v>
      </c>
      <c r="J253" s="43">
        <f t="shared" si="281"/>
        <v>20332.7</v>
      </c>
      <c r="K253" s="52">
        <f t="shared" ref="K253" si="282">K254+K257</f>
        <v>20332700</v>
      </c>
      <c r="L253" s="43">
        <f t="shared" ref="L253" si="283">L254+L257</f>
        <v>20332.7</v>
      </c>
      <c r="M253" s="5"/>
      <c r="N253" s="5"/>
      <c r="O253" s="5"/>
      <c r="P253" s="5"/>
      <c r="Q253" s="9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31" ht="78.75" x14ac:dyDescent="0.25">
      <c r="A254" s="41" t="s">
        <v>312</v>
      </c>
      <c r="B254" s="42" t="s">
        <v>243</v>
      </c>
      <c r="C254" s="42" t="s">
        <v>245</v>
      </c>
      <c r="D254" s="42" t="s">
        <v>130</v>
      </c>
      <c r="E254" s="42" t="s">
        <v>313</v>
      </c>
      <c r="F254" s="42"/>
      <c r="G254" s="52">
        <v>5423550</v>
      </c>
      <c r="H254" s="43">
        <f>H255+H256</f>
        <v>5423.45</v>
      </c>
      <c r="I254" s="52">
        <f t="shared" ref="I254:J254" si="284">I255+I256</f>
        <v>9863500</v>
      </c>
      <c r="J254" s="43">
        <f t="shared" si="284"/>
        <v>9863.5</v>
      </c>
      <c r="K254" s="52">
        <f t="shared" ref="K254" si="285">K255+K256</f>
        <v>9863500</v>
      </c>
      <c r="L254" s="43">
        <f t="shared" ref="L254" si="286">L255+L256</f>
        <v>9863.5</v>
      </c>
      <c r="M254" s="5"/>
      <c r="N254" s="5"/>
      <c r="O254" s="5"/>
      <c r="P254" s="5"/>
      <c r="Q254" s="9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31" ht="126" x14ac:dyDescent="0.25">
      <c r="A255" s="17" t="s">
        <v>314</v>
      </c>
      <c r="B255" s="18" t="s">
        <v>243</v>
      </c>
      <c r="C255" s="18" t="s">
        <v>245</v>
      </c>
      <c r="D255" s="18" t="s">
        <v>130</v>
      </c>
      <c r="E255" s="18" t="s">
        <v>313</v>
      </c>
      <c r="F255" s="18" t="s">
        <v>164</v>
      </c>
      <c r="G255" s="53">
        <v>5397550</v>
      </c>
      <c r="H255" s="19">
        <f>G255/1000-0.1</f>
        <v>5397.45</v>
      </c>
      <c r="I255" s="53">
        <v>9833500</v>
      </c>
      <c r="J255" s="19">
        <v>9833.5</v>
      </c>
      <c r="K255" s="53">
        <v>9833500</v>
      </c>
      <c r="L255" s="19">
        <v>9833.5</v>
      </c>
      <c r="M255" s="1"/>
      <c r="N255" s="1"/>
      <c r="O255" s="1"/>
      <c r="P255" s="1"/>
      <c r="Q255" s="12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31" ht="94.5" x14ac:dyDescent="0.25">
      <c r="A256" s="17" t="s">
        <v>315</v>
      </c>
      <c r="B256" s="18" t="s">
        <v>243</v>
      </c>
      <c r="C256" s="18" t="s">
        <v>245</v>
      </c>
      <c r="D256" s="18" t="s">
        <v>130</v>
      </c>
      <c r="E256" s="18" t="s">
        <v>313</v>
      </c>
      <c r="F256" s="18" t="s">
        <v>44</v>
      </c>
      <c r="G256" s="53">
        <v>26000</v>
      </c>
      <c r="H256" s="19">
        <v>26</v>
      </c>
      <c r="I256" s="53">
        <v>30000</v>
      </c>
      <c r="J256" s="19">
        <v>30</v>
      </c>
      <c r="K256" s="53">
        <v>30000</v>
      </c>
      <c r="L256" s="19">
        <v>30</v>
      </c>
      <c r="M256" s="1"/>
      <c r="N256" s="1"/>
      <c r="O256" s="1"/>
      <c r="P256" s="1"/>
      <c r="Q256" s="12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30" ht="47.25" x14ac:dyDescent="0.25">
      <c r="A257" s="41" t="s">
        <v>254</v>
      </c>
      <c r="B257" s="42" t="s">
        <v>243</v>
      </c>
      <c r="C257" s="42" t="s">
        <v>245</v>
      </c>
      <c r="D257" s="42" t="s">
        <v>130</v>
      </c>
      <c r="E257" s="42" t="s">
        <v>255</v>
      </c>
      <c r="F257" s="42"/>
      <c r="G257" s="52">
        <v>9176000</v>
      </c>
      <c r="H257" s="43">
        <v>9176</v>
      </c>
      <c r="I257" s="52">
        <v>10469200</v>
      </c>
      <c r="J257" s="43">
        <v>10469.200000000001</v>
      </c>
      <c r="K257" s="52">
        <v>10469200</v>
      </c>
      <c r="L257" s="43">
        <v>10469.200000000001</v>
      </c>
      <c r="M257" s="5"/>
      <c r="N257" s="5"/>
      <c r="O257" s="5"/>
      <c r="P257" s="5"/>
      <c r="Q257" s="9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30" ht="110.25" x14ac:dyDescent="0.25">
      <c r="A258" s="17" t="s">
        <v>256</v>
      </c>
      <c r="B258" s="18" t="s">
        <v>243</v>
      </c>
      <c r="C258" s="18" t="s">
        <v>245</v>
      </c>
      <c r="D258" s="18" t="s">
        <v>130</v>
      </c>
      <c r="E258" s="18" t="s">
        <v>255</v>
      </c>
      <c r="F258" s="18" t="s">
        <v>164</v>
      </c>
      <c r="G258" s="53">
        <v>9176000</v>
      </c>
      <c r="H258" s="19">
        <v>9176</v>
      </c>
      <c r="I258" s="53">
        <v>10469200</v>
      </c>
      <c r="J258" s="19">
        <v>10469.200000000001</v>
      </c>
      <c r="K258" s="53">
        <v>10469200</v>
      </c>
      <c r="L258" s="19">
        <v>10469.200000000001</v>
      </c>
      <c r="M258" s="1"/>
      <c r="N258" s="1"/>
      <c r="O258" s="1"/>
      <c r="P258" s="1"/>
      <c r="Q258" s="12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30" ht="15.75" x14ac:dyDescent="0.25">
      <c r="A259" s="38" t="s">
        <v>316</v>
      </c>
      <c r="B259" s="39" t="s">
        <v>243</v>
      </c>
      <c r="C259" s="39" t="s">
        <v>245</v>
      </c>
      <c r="D259" s="39" t="s">
        <v>245</v>
      </c>
      <c r="E259" s="39"/>
      <c r="F259" s="39"/>
      <c r="G259" s="51">
        <v>1720941.7</v>
      </c>
      <c r="H259" s="40">
        <f>H260</f>
        <v>1720.9</v>
      </c>
      <c r="I259" s="51">
        <f t="shared" ref="I259:J259" si="287">I260</f>
        <v>1720941.7</v>
      </c>
      <c r="J259" s="40">
        <f t="shared" si="287"/>
        <v>1720.9</v>
      </c>
      <c r="K259" s="51">
        <f t="shared" ref="K259" si="288">K260</f>
        <v>1720629.2</v>
      </c>
      <c r="L259" s="40">
        <f t="shared" ref="L259" si="289">L260</f>
        <v>1720.6</v>
      </c>
      <c r="M259" s="6"/>
      <c r="N259" s="6"/>
      <c r="O259" s="6"/>
      <c r="P259" s="6"/>
      <c r="Q259" s="7"/>
      <c r="R259" s="8"/>
      <c r="S259" s="8"/>
      <c r="T259" s="8"/>
      <c r="U259" s="8"/>
      <c r="V259" s="8"/>
      <c r="W259" s="8"/>
      <c r="X259" s="8"/>
      <c r="Y259" s="8"/>
      <c r="Z259" s="14"/>
      <c r="AA259" s="14"/>
      <c r="AB259" s="14"/>
      <c r="AC259" s="14"/>
      <c r="AD259" s="14"/>
    </row>
    <row r="260" spans="1:30" ht="47.25" x14ac:dyDescent="0.25">
      <c r="A260" s="41" t="s">
        <v>248</v>
      </c>
      <c r="B260" s="42" t="s">
        <v>243</v>
      </c>
      <c r="C260" s="42" t="s">
        <v>245</v>
      </c>
      <c r="D260" s="42" t="s">
        <v>245</v>
      </c>
      <c r="E260" s="42" t="s">
        <v>249</v>
      </c>
      <c r="F260" s="42"/>
      <c r="G260" s="52">
        <v>1720941.7</v>
      </c>
      <c r="H260" s="43">
        <f>H261</f>
        <v>1720.9</v>
      </c>
      <c r="I260" s="52">
        <f t="shared" ref="I260:J260" si="290">I261</f>
        <v>1720941.7</v>
      </c>
      <c r="J260" s="43">
        <f t="shared" si="290"/>
        <v>1720.9</v>
      </c>
      <c r="K260" s="52">
        <f t="shared" ref="K260" si="291">K261</f>
        <v>1720629.2</v>
      </c>
      <c r="L260" s="43">
        <f t="shared" ref="L260" si="292">L261</f>
        <v>1720.6</v>
      </c>
      <c r="M260" s="5"/>
      <c r="N260" s="5"/>
      <c r="O260" s="5"/>
      <c r="P260" s="5"/>
      <c r="Q260" s="9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30" ht="31.5" x14ac:dyDescent="0.25">
      <c r="A261" s="41" t="s">
        <v>289</v>
      </c>
      <c r="B261" s="42" t="s">
        <v>243</v>
      </c>
      <c r="C261" s="42" t="s">
        <v>245</v>
      </c>
      <c r="D261" s="42" t="s">
        <v>245</v>
      </c>
      <c r="E261" s="42" t="s">
        <v>290</v>
      </c>
      <c r="F261" s="42"/>
      <c r="G261" s="52">
        <v>1720941.7</v>
      </c>
      <c r="H261" s="43">
        <f>H262</f>
        <v>1720.9</v>
      </c>
      <c r="I261" s="52">
        <f t="shared" ref="I261:J261" si="293">I262</f>
        <v>1720941.7</v>
      </c>
      <c r="J261" s="43">
        <f t="shared" si="293"/>
        <v>1720.9</v>
      </c>
      <c r="K261" s="52">
        <f t="shared" ref="K261" si="294">K262</f>
        <v>1720629.2</v>
      </c>
      <c r="L261" s="43">
        <f t="shared" ref="L261" si="295">L262</f>
        <v>1720.6</v>
      </c>
      <c r="M261" s="5"/>
      <c r="N261" s="5"/>
      <c r="O261" s="5"/>
      <c r="P261" s="5"/>
      <c r="Q261" s="9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30" ht="47.25" x14ac:dyDescent="0.25">
      <c r="A262" s="41" t="s">
        <v>317</v>
      </c>
      <c r="B262" s="42" t="s">
        <v>243</v>
      </c>
      <c r="C262" s="42" t="s">
        <v>245</v>
      </c>
      <c r="D262" s="42" t="s">
        <v>245</v>
      </c>
      <c r="E262" s="42" t="s">
        <v>318</v>
      </c>
      <c r="F262" s="42"/>
      <c r="G262" s="52">
        <v>1720941.7</v>
      </c>
      <c r="H262" s="43">
        <f>H263</f>
        <v>1720.9</v>
      </c>
      <c r="I262" s="52">
        <f t="shared" ref="I262:J262" si="296">I263</f>
        <v>1720941.7</v>
      </c>
      <c r="J262" s="43">
        <f t="shared" si="296"/>
        <v>1720.9</v>
      </c>
      <c r="K262" s="52">
        <f t="shared" ref="K262" si="297">K263</f>
        <v>1720629.2</v>
      </c>
      <c r="L262" s="43">
        <f t="shared" ref="L262" si="298">L263</f>
        <v>1720.6</v>
      </c>
      <c r="M262" s="5"/>
      <c r="N262" s="5"/>
      <c r="O262" s="5"/>
      <c r="P262" s="5"/>
      <c r="Q262" s="9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30" ht="78.75" x14ac:dyDescent="0.25">
      <c r="A263" s="41" t="s">
        <v>319</v>
      </c>
      <c r="B263" s="42" t="s">
        <v>243</v>
      </c>
      <c r="C263" s="42" t="s">
        <v>245</v>
      </c>
      <c r="D263" s="42" t="s">
        <v>245</v>
      </c>
      <c r="E263" s="42" t="s">
        <v>320</v>
      </c>
      <c r="F263" s="42"/>
      <c r="G263" s="52">
        <v>1720941.7</v>
      </c>
      <c r="H263" s="43">
        <f>H264+H265</f>
        <v>1720.9</v>
      </c>
      <c r="I263" s="52">
        <f t="shared" ref="I263:J263" si="299">I264+I265</f>
        <v>1720941.7</v>
      </c>
      <c r="J263" s="43">
        <f t="shared" si="299"/>
        <v>1720.9</v>
      </c>
      <c r="K263" s="52">
        <f t="shared" ref="K263" si="300">K264+K265</f>
        <v>1720629.2</v>
      </c>
      <c r="L263" s="43">
        <f t="shared" ref="L263" si="301">L264+L265</f>
        <v>1720.6</v>
      </c>
      <c r="M263" s="5"/>
      <c r="N263" s="5"/>
      <c r="O263" s="5"/>
      <c r="P263" s="5"/>
      <c r="Q263" s="9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30" ht="110.25" x14ac:dyDescent="0.25">
      <c r="A264" s="17" t="s">
        <v>321</v>
      </c>
      <c r="B264" s="18" t="s">
        <v>243</v>
      </c>
      <c r="C264" s="18" t="s">
        <v>245</v>
      </c>
      <c r="D264" s="18" t="s">
        <v>245</v>
      </c>
      <c r="E264" s="18" t="s">
        <v>320</v>
      </c>
      <c r="F264" s="18" t="s">
        <v>114</v>
      </c>
      <c r="G264" s="53">
        <v>177000</v>
      </c>
      <c r="H264" s="19">
        <v>177</v>
      </c>
      <c r="I264" s="53">
        <v>177000</v>
      </c>
      <c r="J264" s="19">
        <v>177</v>
      </c>
      <c r="K264" s="53">
        <v>177000</v>
      </c>
      <c r="L264" s="19">
        <v>177</v>
      </c>
      <c r="M264" s="1"/>
      <c r="N264" s="1"/>
      <c r="O264" s="1"/>
      <c r="P264" s="1"/>
      <c r="Q264" s="12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30" ht="126" x14ac:dyDescent="0.25">
      <c r="A265" s="17" t="s">
        <v>322</v>
      </c>
      <c r="B265" s="18" t="s">
        <v>243</v>
      </c>
      <c r="C265" s="18" t="s">
        <v>245</v>
      </c>
      <c r="D265" s="18" t="s">
        <v>245</v>
      </c>
      <c r="E265" s="18" t="s">
        <v>320</v>
      </c>
      <c r="F265" s="18" t="s">
        <v>164</v>
      </c>
      <c r="G265" s="53">
        <v>1543941.7</v>
      </c>
      <c r="H265" s="19">
        <v>1543.9</v>
      </c>
      <c r="I265" s="53">
        <v>1543941.7</v>
      </c>
      <c r="J265" s="19">
        <v>1543.9</v>
      </c>
      <c r="K265" s="53">
        <v>1543629.2</v>
      </c>
      <c r="L265" s="19">
        <v>1543.6</v>
      </c>
      <c r="M265" s="1"/>
      <c r="N265" s="1"/>
      <c r="O265" s="1"/>
      <c r="P265" s="1"/>
      <c r="Q265" s="12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30" ht="31.5" x14ac:dyDescent="0.25">
      <c r="A266" s="38" t="s">
        <v>323</v>
      </c>
      <c r="B266" s="39" t="s">
        <v>243</v>
      </c>
      <c r="C266" s="39" t="s">
        <v>245</v>
      </c>
      <c r="D266" s="39" t="s">
        <v>137</v>
      </c>
      <c r="E266" s="39"/>
      <c r="F266" s="39"/>
      <c r="G266" s="51">
        <v>21447924</v>
      </c>
      <c r="H266" s="40">
        <f>H267</f>
        <v>21447.9</v>
      </c>
      <c r="I266" s="51">
        <f t="shared" ref="I266:J266" si="302">I267</f>
        <v>22277695</v>
      </c>
      <c r="J266" s="40">
        <f t="shared" si="302"/>
        <v>22277.7</v>
      </c>
      <c r="K266" s="51">
        <f t="shared" ref="K266" si="303">K267</f>
        <v>22277695</v>
      </c>
      <c r="L266" s="40">
        <f t="shared" ref="L266" si="304">L267</f>
        <v>22277.7</v>
      </c>
      <c r="M266" s="6"/>
      <c r="N266" s="6"/>
      <c r="O266" s="6"/>
      <c r="P266" s="6"/>
      <c r="Q266" s="7"/>
      <c r="R266" s="8"/>
      <c r="S266" s="8"/>
      <c r="T266" s="8"/>
      <c r="U266" s="8"/>
      <c r="V266" s="8"/>
      <c r="W266" s="8"/>
      <c r="X266" s="8"/>
      <c r="Y266" s="8"/>
      <c r="Z266" s="8"/>
    </row>
    <row r="267" spans="1:30" ht="47.25" x14ac:dyDescent="0.25">
      <c r="A267" s="41" t="s">
        <v>248</v>
      </c>
      <c r="B267" s="42" t="s">
        <v>243</v>
      </c>
      <c r="C267" s="42" t="s">
        <v>245</v>
      </c>
      <c r="D267" s="42" t="s">
        <v>137</v>
      </c>
      <c r="E267" s="42" t="s">
        <v>249</v>
      </c>
      <c r="F267" s="42"/>
      <c r="G267" s="52">
        <v>21447924</v>
      </c>
      <c r="H267" s="43">
        <v>21447.9</v>
      </c>
      <c r="I267" s="52">
        <v>22277695</v>
      </c>
      <c r="J267" s="43">
        <v>22277.7</v>
      </c>
      <c r="K267" s="52">
        <v>22277695</v>
      </c>
      <c r="L267" s="43">
        <v>22277.7</v>
      </c>
      <c r="M267" s="5"/>
      <c r="N267" s="5"/>
      <c r="O267" s="5"/>
      <c r="P267" s="5"/>
      <c r="Q267" s="9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30" ht="78.75" x14ac:dyDescent="0.25">
      <c r="A268" s="41" t="s">
        <v>324</v>
      </c>
      <c r="B268" s="42" t="s">
        <v>243</v>
      </c>
      <c r="C268" s="42" t="s">
        <v>245</v>
      </c>
      <c r="D268" s="42" t="s">
        <v>137</v>
      </c>
      <c r="E268" s="42" t="s">
        <v>325</v>
      </c>
      <c r="F268" s="42"/>
      <c r="G268" s="52">
        <v>21447924</v>
      </c>
      <c r="H268" s="43">
        <f>H269+H278</f>
        <v>21447.9</v>
      </c>
      <c r="I268" s="52">
        <f t="shared" ref="I268:J268" si="305">I269+I278</f>
        <v>22277695</v>
      </c>
      <c r="J268" s="43">
        <f t="shared" si="305"/>
        <v>22277.7</v>
      </c>
      <c r="K268" s="52">
        <f t="shared" ref="K268" si="306">K269+K278</f>
        <v>22277695</v>
      </c>
      <c r="L268" s="43">
        <f t="shared" ref="L268" si="307">L269+L278</f>
        <v>22277.7</v>
      </c>
      <c r="M268" s="5"/>
      <c r="N268" s="5"/>
      <c r="O268" s="5"/>
      <c r="P268" s="5"/>
      <c r="Q268" s="9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30" ht="47.25" x14ac:dyDescent="0.25">
      <c r="A269" s="41" t="s">
        <v>326</v>
      </c>
      <c r="B269" s="42" t="s">
        <v>243</v>
      </c>
      <c r="C269" s="42" t="s">
        <v>245</v>
      </c>
      <c r="D269" s="42" t="s">
        <v>137</v>
      </c>
      <c r="E269" s="42" t="s">
        <v>327</v>
      </c>
      <c r="F269" s="42"/>
      <c r="G269" s="52">
        <v>12105302</v>
      </c>
      <c r="H269" s="43">
        <f>H270+H274+H276</f>
        <v>12105.3</v>
      </c>
      <c r="I269" s="52">
        <f t="shared" ref="I269:J269" si="308">I270+I274+I276</f>
        <v>12579195</v>
      </c>
      <c r="J269" s="43">
        <f t="shared" si="308"/>
        <v>12579.2</v>
      </c>
      <c r="K269" s="52">
        <f t="shared" ref="K269" si="309">K270+K274+K276</f>
        <v>12579195</v>
      </c>
      <c r="L269" s="43">
        <f t="shared" ref="L269" si="310">L270+L274+L276</f>
        <v>12579.2</v>
      </c>
      <c r="M269" s="5"/>
      <c r="N269" s="5"/>
      <c r="O269" s="5"/>
      <c r="P269" s="5"/>
      <c r="Q269" s="9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30" ht="31.5" x14ac:dyDescent="0.25">
      <c r="A270" s="41" t="s">
        <v>328</v>
      </c>
      <c r="B270" s="42" t="s">
        <v>243</v>
      </c>
      <c r="C270" s="42" t="s">
        <v>245</v>
      </c>
      <c r="D270" s="42" t="s">
        <v>137</v>
      </c>
      <c r="E270" s="42" t="s">
        <v>329</v>
      </c>
      <c r="F270" s="42"/>
      <c r="G270" s="52">
        <v>258000</v>
      </c>
      <c r="H270" s="43">
        <f>H271+H272+H273</f>
        <v>258</v>
      </c>
      <c r="I270" s="52">
        <f t="shared" ref="I270:J270" si="311">I271+I272+I273</f>
        <v>258000</v>
      </c>
      <c r="J270" s="43">
        <f t="shared" si="311"/>
        <v>258</v>
      </c>
      <c r="K270" s="52">
        <f t="shared" ref="K270" si="312">K271+K272+K273</f>
        <v>258000</v>
      </c>
      <c r="L270" s="43">
        <f t="shared" ref="L270" si="313">L271+L272+L273</f>
        <v>258</v>
      </c>
      <c r="M270" s="5"/>
      <c r="N270" s="5"/>
      <c r="O270" s="5"/>
      <c r="P270" s="5"/>
      <c r="Q270" s="9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30" ht="141.75" x14ac:dyDescent="0.25">
      <c r="A271" s="17" t="s">
        <v>330</v>
      </c>
      <c r="B271" s="18" t="s">
        <v>243</v>
      </c>
      <c r="C271" s="18" t="s">
        <v>245</v>
      </c>
      <c r="D271" s="18" t="s">
        <v>137</v>
      </c>
      <c r="E271" s="18" t="s">
        <v>329</v>
      </c>
      <c r="F271" s="18" t="s">
        <v>33</v>
      </c>
      <c r="G271" s="53">
        <v>2000</v>
      </c>
      <c r="H271" s="19">
        <v>2</v>
      </c>
      <c r="I271" s="53">
        <v>2000</v>
      </c>
      <c r="J271" s="19">
        <v>2</v>
      </c>
      <c r="K271" s="53">
        <v>2000</v>
      </c>
      <c r="L271" s="19">
        <v>2</v>
      </c>
      <c r="M271" s="1"/>
      <c r="N271" s="1"/>
      <c r="O271" s="1"/>
      <c r="P271" s="1"/>
      <c r="Q271" s="12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30" ht="78.75" x14ac:dyDescent="0.25">
      <c r="A272" s="17" t="s">
        <v>331</v>
      </c>
      <c r="B272" s="18" t="s">
        <v>243</v>
      </c>
      <c r="C272" s="18" t="s">
        <v>245</v>
      </c>
      <c r="D272" s="18" t="s">
        <v>137</v>
      </c>
      <c r="E272" s="18" t="s">
        <v>329</v>
      </c>
      <c r="F272" s="18" t="s">
        <v>42</v>
      </c>
      <c r="G272" s="53">
        <v>255000</v>
      </c>
      <c r="H272" s="19">
        <v>255</v>
      </c>
      <c r="I272" s="53">
        <v>255000</v>
      </c>
      <c r="J272" s="19">
        <v>255</v>
      </c>
      <c r="K272" s="53">
        <v>255000</v>
      </c>
      <c r="L272" s="19">
        <v>255</v>
      </c>
      <c r="M272" s="1"/>
      <c r="N272" s="1"/>
      <c r="O272" s="1"/>
      <c r="P272" s="1"/>
      <c r="Q272" s="12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47.25" x14ac:dyDescent="0.25">
      <c r="A273" s="17" t="s">
        <v>332</v>
      </c>
      <c r="B273" s="18" t="s">
        <v>243</v>
      </c>
      <c r="C273" s="18" t="s">
        <v>245</v>
      </c>
      <c r="D273" s="18" t="s">
        <v>137</v>
      </c>
      <c r="E273" s="18" t="s">
        <v>329</v>
      </c>
      <c r="F273" s="18" t="s">
        <v>44</v>
      </c>
      <c r="G273" s="53">
        <v>1000</v>
      </c>
      <c r="H273" s="19">
        <v>1</v>
      </c>
      <c r="I273" s="53">
        <v>1000</v>
      </c>
      <c r="J273" s="19">
        <v>1</v>
      </c>
      <c r="K273" s="53">
        <v>1000</v>
      </c>
      <c r="L273" s="19">
        <v>1</v>
      </c>
      <c r="M273" s="1"/>
      <c r="N273" s="1"/>
      <c r="O273" s="1"/>
      <c r="P273" s="1"/>
      <c r="Q273" s="12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63" x14ac:dyDescent="0.25">
      <c r="A274" s="41" t="s">
        <v>30</v>
      </c>
      <c r="B274" s="42" t="s">
        <v>243</v>
      </c>
      <c r="C274" s="42" t="s">
        <v>245</v>
      </c>
      <c r="D274" s="42" t="s">
        <v>137</v>
      </c>
      <c r="E274" s="42" t="s">
        <v>333</v>
      </c>
      <c r="F274" s="42"/>
      <c r="G274" s="52">
        <v>5206047</v>
      </c>
      <c r="H274" s="43">
        <v>5206</v>
      </c>
      <c r="I274" s="52">
        <v>5414290</v>
      </c>
      <c r="J274" s="43">
        <v>5414.3</v>
      </c>
      <c r="K274" s="52">
        <v>5414290</v>
      </c>
      <c r="L274" s="43">
        <v>5414.3</v>
      </c>
      <c r="M274" s="5"/>
      <c r="N274" s="5"/>
      <c r="O274" s="5"/>
      <c r="P274" s="5"/>
      <c r="Q274" s="9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34.25" customHeight="1" x14ac:dyDescent="0.25">
      <c r="A275" s="44" t="s">
        <v>32</v>
      </c>
      <c r="B275" s="18" t="s">
        <v>243</v>
      </c>
      <c r="C275" s="18" t="s">
        <v>245</v>
      </c>
      <c r="D275" s="18" t="s">
        <v>137</v>
      </c>
      <c r="E275" s="18" t="s">
        <v>333</v>
      </c>
      <c r="F275" s="18" t="s">
        <v>33</v>
      </c>
      <c r="G275" s="53">
        <v>5206047</v>
      </c>
      <c r="H275" s="19">
        <v>5206</v>
      </c>
      <c r="I275" s="53">
        <v>5414290</v>
      </c>
      <c r="J275" s="19">
        <v>5414.3</v>
      </c>
      <c r="K275" s="53">
        <v>5414290</v>
      </c>
      <c r="L275" s="19">
        <v>5414.3</v>
      </c>
      <c r="M275" s="1"/>
      <c r="N275" s="1"/>
      <c r="O275" s="1"/>
      <c r="P275" s="1"/>
      <c r="Q275" s="12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31.5" x14ac:dyDescent="0.25">
      <c r="A276" s="41" t="s">
        <v>34</v>
      </c>
      <c r="B276" s="42" t="s">
        <v>243</v>
      </c>
      <c r="C276" s="42" t="s">
        <v>245</v>
      </c>
      <c r="D276" s="42" t="s">
        <v>137</v>
      </c>
      <c r="E276" s="42" t="s">
        <v>334</v>
      </c>
      <c r="F276" s="42"/>
      <c r="G276" s="52">
        <v>6641255</v>
      </c>
      <c r="H276" s="43">
        <v>6641.3</v>
      </c>
      <c r="I276" s="52">
        <v>6906905</v>
      </c>
      <c r="J276" s="43">
        <v>6906.9</v>
      </c>
      <c r="K276" s="52">
        <v>6906905</v>
      </c>
      <c r="L276" s="43">
        <v>6906.9</v>
      </c>
      <c r="M276" s="5"/>
      <c r="N276" s="5"/>
      <c r="O276" s="5"/>
      <c r="P276" s="5"/>
      <c r="Q276" s="9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1.75" x14ac:dyDescent="0.25">
      <c r="A277" s="17" t="s">
        <v>36</v>
      </c>
      <c r="B277" s="18" t="s">
        <v>243</v>
      </c>
      <c r="C277" s="18" t="s">
        <v>245</v>
      </c>
      <c r="D277" s="18" t="s">
        <v>137</v>
      </c>
      <c r="E277" s="18" t="s">
        <v>334</v>
      </c>
      <c r="F277" s="18" t="s">
        <v>33</v>
      </c>
      <c r="G277" s="53">
        <v>6641255</v>
      </c>
      <c r="H277" s="19">
        <v>6641.3</v>
      </c>
      <c r="I277" s="53">
        <v>6906905</v>
      </c>
      <c r="J277" s="19">
        <v>6906.9</v>
      </c>
      <c r="K277" s="53">
        <v>6906905</v>
      </c>
      <c r="L277" s="19">
        <v>6906.9</v>
      </c>
      <c r="M277" s="1"/>
      <c r="N277" s="1"/>
      <c r="O277" s="1"/>
      <c r="P277" s="1"/>
      <c r="Q277" s="12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47.25" x14ac:dyDescent="0.25">
      <c r="A278" s="41" t="s">
        <v>335</v>
      </c>
      <c r="B278" s="42" t="s">
        <v>243</v>
      </c>
      <c r="C278" s="42" t="s">
        <v>245</v>
      </c>
      <c r="D278" s="42" t="s">
        <v>137</v>
      </c>
      <c r="E278" s="42" t="s">
        <v>336</v>
      </c>
      <c r="F278" s="42"/>
      <c r="G278" s="52">
        <v>9342622</v>
      </c>
      <c r="H278" s="43">
        <f>H279+H283</f>
        <v>9342.6</v>
      </c>
      <c r="I278" s="52">
        <f t="shared" ref="I278:J278" si="314">I279+I283</f>
        <v>9698500</v>
      </c>
      <c r="J278" s="43">
        <f t="shared" si="314"/>
        <v>9698.5</v>
      </c>
      <c r="K278" s="52">
        <f t="shared" ref="K278" si="315">K279+K283</f>
        <v>9698500</v>
      </c>
      <c r="L278" s="43">
        <f t="shared" ref="L278" si="316">L279+L283</f>
        <v>9698.5</v>
      </c>
      <c r="M278" s="5"/>
      <c r="N278" s="5"/>
      <c r="O278" s="5"/>
      <c r="P278" s="5"/>
      <c r="Q278" s="9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47.25" x14ac:dyDescent="0.25">
      <c r="A279" s="41" t="s">
        <v>337</v>
      </c>
      <c r="B279" s="42" t="s">
        <v>243</v>
      </c>
      <c r="C279" s="42" t="s">
        <v>245</v>
      </c>
      <c r="D279" s="42" t="s">
        <v>137</v>
      </c>
      <c r="E279" s="42" t="s">
        <v>338</v>
      </c>
      <c r="F279" s="42"/>
      <c r="G279" s="52">
        <v>447000</v>
      </c>
      <c r="H279" s="43">
        <f>H280+H281+H282</f>
        <v>447</v>
      </c>
      <c r="I279" s="52">
        <f t="shared" ref="I279:J279" si="317">I280+I281+I282</f>
        <v>447000</v>
      </c>
      <c r="J279" s="43">
        <f t="shared" si="317"/>
        <v>447</v>
      </c>
      <c r="K279" s="52">
        <f t="shared" ref="K279" si="318">K280+K281+K282</f>
        <v>447000</v>
      </c>
      <c r="L279" s="43">
        <f t="shared" ref="L279" si="319">L280+L281+L282</f>
        <v>447</v>
      </c>
      <c r="M279" s="5"/>
      <c r="N279" s="5"/>
      <c r="O279" s="5"/>
      <c r="P279" s="5"/>
      <c r="Q279" s="9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12.5" customHeight="1" x14ac:dyDescent="0.25">
      <c r="A280" s="44" t="s">
        <v>339</v>
      </c>
      <c r="B280" s="18" t="s">
        <v>243</v>
      </c>
      <c r="C280" s="18" t="s">
        <v>245</v>
      </c>
      <c r="D280" s="18" t="s">
        <v>137</v>
      </c>
      <c r="E280" s="18" t="s">
        <v>338</v>
      </c>
      <c r="F280" s="18" t="s">
        <v>33</v>
      </c>
      <c r="G280" s="53">
        <v>1000</v>
      </c>
      <c r="H280" s="19">
        <v>1</v>
      </c>
      <c r="I280" s="53">
        <v>1000</v>
      </c>
      <c r="J280" s="19">
        <v>1</v>
      </c>
      <c r="K280" s="53">
        <v>1000</v>
      </c>
      <c r="L280" s="19">
        <v>1</v>
      </c>
      <c r="M280" s="1"/>
      <c r="N280" s="1"/>
      <c r="O280" s="1"/>
      <c r="P280" s="1"/>
      <c r="Q280" s="12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94.5" x14ac:dyDescent="0.25">
      <c r="A281" s="17" t="s">
        <v>340</v>
      </c>
      <c r="B281" s="18" t="s">
        <v>243</v>
      </c>
      <c r="C281" s="18" t="s">
        <v>245</v>
      </c>
      <c r="D281" s="18" t="s">
        <v>137</v>
      </c>
      <c r="E281" s="18" t="s">
        <v>338</v>
      </c>
      <c r="F281" s="18" t="s">
        <v>42</v>
      </c>
      <c r="G281" s="53">
        <v>445000</v>
      </c>
      <c r="H281" s="19">
        <v>445</v>
      </c>
      <c r="I281" s="53">
        <v>445000</v>
      </c>
      <c r="J281" s="19">
        <v>445</v>
      </c>
      <c r="K281" s="53">
        <v>445000</v>
      </c>
      <c r="L281" s="19">
        <v>445</v>
      </c>
      <c r="M281" s="1"/>
      <c r="N281" s="1"/>
      <c r="O281" s="1"/>
      <c r="P281" s="1"/>
      <c r="Q281" s="12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63" x14ac:dyDescent="0.25">
      <c r="A282" s="17" t="s">
        <v>341</v>
      </c>
      <c r="B282" s="18" t="s">
        <v>243</v>
      </c>
      <c r="C282" s="18" t="s">
        <v>245</v>
      </c>
      <c r="D282" s="18" t="s">
        <v>137</v>
      </c>
      <c r="E282" s="18" t="s">
        <v>338</v>
      </c>
      <c r="F282" s="18" t="s">
        <v>44</v>
      </c>
      <c r="G282" s="53">
        <v>1000</v>
      </c>
      <c r="H282" s="19">
        <v>1</v>
      </c>
      <c r="I282" s="53">
        <v>1000</v>
      </c>
      <c r="J282" s="19">
        <v>1</v>
      </c>
      <c r="K282" s="53">
        <v>1000</v>
      </c>
      <c r="L282" s="19">
        <v>1</v>
      </c>
      <c r="M282" s="1"/>
      <c r="N282" s="1"/>
      <c r="O282" s="1"/>
      <c r="P282" s="1"/>
      <c r="Q282" s="12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31.5" x14ac:dyDescent="0.25">
      <c r="A283" s="41" t="s">
        <v>126</v>
      </c>
      <c r="B283" s="42" t="s">
        <v>243</v>
      </c>
      <c r="C283" s="42" t="s">
        <v>245</v>
      </c>
      <c r="D283" s="42" t="s">
        <v>137</v>
      </c>
      <c r="E283" s="42" t="s">
        <v>342</v>
      </c>
      <c r="F283" s="42"/>
      <c r="G283" s="52">
        <v>8895622</v>
      </c>
      <c r="H283" s="43">
        <v>8895.6</v>
      </c>
      <c r="I283" s="52">
        <v>9251500</v>
      </c>
      <c r="J283" s="43">
        <v>9251.5</v>
      </c>
      <c r="K283" s="52">
        <v>9251500</v>
      </c>
      <c r="L283" s="43">
        <v>9251.5</v>
      </c>
      <c r="M283" s="5"/>
      <c r="N283" s="5"/>
      <c r="O283" s="5"/>
      <c r="P283" s="5"/>
      <c r="Q283" s="9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99" customHeight="1" x14ac:dyDescent="0.25">
      <c r="A284" s="17" t="s">
        <v>128</v>
      </c>
      <c r="B284" s="18" t="s">
        <v>243</v>
      </c>
      <c r="C284" s="18" t="s">
        <v>245</v>
      </c>
      <c r="D284" s="18" t="s">
        <v>137</v>
      </c>
      <c r="E284" s="18" t="s">
        <v>342</v>
      </c>
      <c r="F284" s="18" t="s">
        <v>33</v>
      </c>
      <c r="G284" s="53">
        <v>8895622</v>
      </c>
      <c r="H284" s="19">
        <v>8895.6</v>
      </c>
      <c r="I284" s="53">
        <v>9251500</v>
      </c>
      <c r="J284" s="19">
        <v>9251.5</v>
      </c>
      <c r="K284" s="53">
        <v>9251500</v>
      </c>
      <c r="L284" s="19">
        <v>9251.5</v>
      </c>
      <c r="M284" s="1"/>
      <c r="N284" s="1"/>
      <c r="O284" s="1"/>
      <c r="P284" s="1"/>
      <c r="Q284" s="12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x14ac:dyDescent="0.25">
      <c r="A285" s="38" t="s">
        <v>186</v>
      </c>
      <c r="B285" s="39" t="s">
        <v>243</v>
      </c>
      <c r="C285" s="39" t="s">
        <v>185</v>
      </c>
      <c r="D285" s="39" t="s">
        <v>20</v>
      </c>
      <c r="E285" s="39"/>
      <c r="F285" s="39"/>
      <c r="G285" s="51">
        <v>34428400</v>
      </c>
      <c r="H285" s="40">
        <f>H286+H301</f>
        <v>34428.400000000001</v>
      </c>
      <c r="I285" s="51">
        <f t="shared" ref="I285:J285" si="320">I286+I301</f>
        <v>34850600</v>
      </c>
      <c r="J285" s="40">
        <f t="shared" si="320"/>
        <v>34850.6</v>
      </c>
      <c r="K285" s="51">
        <f t="shared" ref="K285" si="321">K286+K301</f>
        <v>35146500</v>
      </c>
      <c r="L285" s="40">
        <f t="shared" ref="L285" si="322">L286+L301</f>
        <v>35146.5</v>
      </c>
      <c r="M285" s="6"/>
      <c r="N285" s="6"/>
      <c r="O285" s="6"/>
      <c r="P285" s="6"/>
      <c r="Q285" s="7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x14ac:dyDescent="0.25">
      <c r="A286" s="38" t="s">
        <v>238</v>
      </c>
      <c r="B286" s="39" t="s">
        <v>243</v>
      </c>
      <c r="C286" s="39" t="s">
        <v>185</v>
      </c>
      <c r="D286" s="39" t="s">
        <v>64</v>
      </c>
      <c r="E286" s="39"/>
      <c r="F286" s="39"/>
      <c r="G286" s="51">
        <v>30914300</v>
      </c>
      <c r="H286" s="40">
        <f>H287</f>
        <v>30914.300000000003</v>
      </c>
      <c r="I286" s="51">
        <f t="shared" ref="I286:J286" si="323">I287</f>
        <v>31336500</v>
      </c>
      <c r="J286" s="40">
        <f t="shared" si="323"/>
        <v>31336.5</v>
      </c>
      <c r="K286" s="51">
        <f t="shared" ref="K286" si="324">K287</f>
        <v>31632400</v>
      </c>
      <c r="L286" s="40">
        <f t="shared" ref="L286" si="325">L287</f>
        <v>31632.400000000001</v>
      </c>
      <c r="M286" s="6"/>
      <c r="N286" s="6"/>
      <c r="O286" s="6"/>
      <c r="P286" s="6"/>
      <c r="Q286" s="7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47.25" x14ac:dyDescent="0.25">
      <c r="A287" s="41" t="s">
        <v>248</v>
      </c>
      <c r="B287" s="42" t="s">
        <v>243</v>
      </c>
      <c r="C287" s="42" t="s">
        <v>185</v>
      </c>
      <c r="D287" s="42" t="s">
        <v>64</v>
      </c>
      <c r="E287" s="42" t="s">
        <v>249</v>
      </c>
      <c r="F287" s="42"/>
      <c r="G287" s="52">
        <v>30914300</v>
      </c>
      <c r="H287" s="43">
        <f>H288+H293</f>
        <v>30914.300000000003</v>
      </c>
      <c r="I287" s="52">
        <f t="shared" ref="I287:J287" si="326">I288+I293</f>
        <v>31336500</v>
      </c>
      <c r="J287" s="43">
        <f t="shared" si="326"/>
        <v>31336.5</v>
      </c>
      <c r="K287" s="52">
        <f t="shared" ref="K287" si="327">K288+K293</f>
        <v>31632400</v>
      </c>
      <c r="L287" s="43">
        <f t="shared" ref="L287" si="328">L288+L293</f>
        <v>31632.400000000001</v>
      </c>
      <c r="M287" s="5"/>
      <c r="N287" s="5"/>
      <c r="O287" s="5"/>
      <c r="P287" s="5"/>
      <c r="Q287" s="9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47.25" x14ac:dyDescent="0.25">
      <c r="A288" s="41" t="s">
        <v>250</v>
      </c>
      <c r="B288" s="42" t="s">
        <v>243</v>
      </c>
      <c r="C288" s="42" t="s">
        <v>185</v>
      </c>
      <c r="D288" s="42" t="s">
        <v>64</v>
      </c>
      <c r="E288" s="42" t="s">
        <v>251</v>
      </c>
      <c r="F288" s="42"/>
      <c r="G288" s="52">
        <v>12008400</v>
      </c>
      <c r="H288" s="43">
        <f>H289</f>
        <v>12008.4</v>
      </c>
      <c r="I288" s="52">
        <f t="shared" ref="I288:J288" si="329">I289</f>
        <v>11985600</v>
      </c>
      <c r="J288" s="43">
        <f t="shared" si="329"/>
        <v>11985.6</v>
      </c>
      <c r="K288" s="52">
        <f t="shared" ref="K288" si="330">K289</f>
        <v>11985600</v>
      </c>
      <c r="L288" s="43">
        <f t="shared" ref="L288" si="331">L289</f>
        <v>11985.6</v>
      </c>
      <c r="M288" s="5"/>
      <c r="N288" s="5"/>
      <c r="O288" s="5"/>
      <c r="P288" s="5"/>
      <c r="Q288" s="9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89.25" customHeight="1" x14ac:dyDescent="0.25">
      <c r="A289" s="41" t="s">
        <v>252</v>
      </c>
      <c r="B289" s="42" t="s">
        <v>243</v>
      </c>
      <c r="C289" s="42" t="s">
        <v>185</v>
      </c>
      <c r="D289" s="42" t="s">
        <v>64</v>
      </c>
      <c r="E289" s="42" t="s">
        <v>253</v>
      </c>
      <c r="F289" s="42"/>
      <c r="G289" s="52">
        <v>12008400</v>
      </c>
      <c r="H289" s="43">
        <f>H290</f>
        <v>12008.4</v>
      </c>
      <c r="I289" s="52">
        <f t="shared" ref="I289:J289" si="332">I290</f>
        <v>11985600</v>
      </c>
      <c r="J289" s="43">
        <f t="shared" si="332"/>
        <v>11985.6</v>
      </c>
      <c r="K289" s="52">
        <f t="shared" ref="K289" si="333">K290</f>
        <v>11985600</v>
      </c>
      <c r="L289" s="43">
        <f t="shared" ref="L289" si="334">L290</f>
        <v>11985.6</v>
      </c>
      <c r="M289" s="5"/>
      <c r="N289" s="5"/>
      <c r="O289" s="5"/>
      <c r="P289" s="5"/>
      <c r="Q289" s="9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94.5" x14ac:dyDescent="0.25">
      <c r="A290" s="41" t="s">
        <v>343</v>
      </c>
      <c r="B290" s="42" t="s">
        <v>243</v>
      </c>
      <c r="C290" s="42" t="s">
        <v>185</v>
      </c>
      <c r="D290" s="42" t="s">
        <v>64</v>
      </c>
      <c r="E290" s="42" t="s">
        <v>344</v>
      </c>
      <c r="F290" s="42"/>
      <c r="G290" s="52">
        <v>12008400</v>
      </c>
      <c r="H290" s="43">
        <f>H291+H292</f>
        <v>12008.4</v>
      </c>
      <c r="I290" s="52">
        <f t="shared" ref="I290:J290" si="335">I291+I292</f>
        <v>11985600</v>
      </c>
      <c r="J290" s="43">
        <f t="shared" si="335"/>
        <v>11985.6</v>
      </c>
      <c r="K290" s="52">
        <f t="shared" ref="K290" si="336">K291+K292</f>
        <v>11985600</v>
      </c>
      <c r="L290" s="43">
        <f t="shared" ref="L290" si="337">L291+L292</f>
        <v>11985.6</v>
      </c>
      <c r="M290" s="5"/>
      <c r="N290" s="5"/>
      <c r="O290" s="5"/>
      <c r="P290" s="5"/>
      <c r="Q290" s="9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17.75" customHeight="1" x14ac:dyDescent="0.25">
      <c r="A291" s="44" t="s">
        <v>345</v>
      </c>
      <c r="B291" s="18" t="s">
        <v>243</v>
      </c>
      <c r="C291" s="18" t="s">
        <v>185</v>
      </c>
      <c r="D291" s="18" t="s">
        <v>64</v>
      </c>
      <c r="E291" s="18" t="s">
        <v>344</v>
      </c>
      <c r="F291" s="18" t="s">
        <v>42</v>
      </c>
      <c r="G291" s="53">
        <v>73500</v>
      </c>
      <c r="H291" s="19">
        <v>73.5</v>
      </c>
      <c r="I291" s="53">
        <v>73600</v>
      </c>
      <c r="J291" s="19">
        <v>73.599999999999994</v>
      </c>
      <c r="K291" s="53">
        <v>73600</v>
      </c>
      <c r="L291" s="19">
        <v>73.599999999999994</v>
      </c>
      <c r="M291" s="1"/>
      <c r="N291" s="1"/>
      <c r="O291" s="1"/>
      <c r="P291" s="1"/>
      <c r="Q291" s="12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26" x14ac:dyDescent="0.25">
      <c r="A292" s="17" t="s">
        <v>346</v>
      </c>
      <c r="B292" s="18" t="s">
        <v>243</v>
      </c>
      <c r="C292" s="18" t="s">
        <v>185</v>
      </c>
      <c r="D292" s="18" t="s">
        <v>64</v>
      </c>
      <c r="E292" s="18" t="s">
        <v>344</v>
      </c>
      <c r="F292" s="18" t="s">
        <v>114</v>
      </c>
      <c r="G292" s="53">
        <v>11934900</v>
      </c>
      <c r="H292" s="19">
        <v>11934.9</v>
      </c>
      <c r="I292" s="53">
        <v>11912000</v>
      </c>
      <c r="J292" s="19">
        <v>11912</v>
      </c>
      <c r="K292" s="53">
        <v>11912000</v>
      </c>
      <c r="L292" s="19">
        <v>11912</v>
      </c>
      <c r="M292" s="1"/>
      <c r="N292" s="1"/>
      <c r="O292" s="1"/>
      <c r="P292" s="1"/>
      <c r="Q292" s="12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31.5" x14ac:dyDescent="0.25">
      <c r="A293" s="41" t="s">
        <v>289</v>
      </c>
      <c r="B293" s="42" t="s">
        <v>243</v>
      </c>
      <c r="C293" s="42" t="s">
        <v>185</v>
      </c>
      <c r="D293" s="42" t="s">
        <v>64</v>
      </c>
      <c r="E293" s="42" t="s">
        <v>290</v>
      </c>
      <c r="F293" s="42"/>
      <c r="G293" s="52">
        <v>18905900</v>
      </c>
      <c r="H293" s="43">
        <f>H294</f>
        <v>18905.900000000001</v>
      </c>
      <c r="I293" s="52">
        <f t="shared" ref="I293:J293" si="338">I294</f>
        <v>19350900</v>
      </c>
      <c r="J293" s="43">
        <f t="shared" si="338"/>
        <v>19350.900000000001</v>
      </c>
      <c r="K293" s="52">
        <f t="shared" ref="K293" si="339">K294</f>
        <v>19646800</v>
      </c>
      <c r="L293" s="43">
        <f t="shared" ref="L293" si="340">L294</f>
        <v>19646.8</v>
      </c>
      <c r="M293" s="5"/>
      <c r="N293" s="5"/>
      <c r="O293" s="5"/>
      <c r="P293" s="5"/>
      <c r="Q293" s="9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63" x14ac:dyDescent="0.25">
      <c r="A294" s="41" t="s">
        <v>291</v>
      </c>
      <c r="B294" s="42" t="s">
        <v>243</v>
      </c>
      <c r="C294" s="42" t="s">
        <v>185</v>
      </c>
      <c r="D294" s="42" t="s">
        <v>64</v>
      </c>
      <c r="E294" s="42" t="s">
        <v>292</v>
      </c>
      <c r="F294" s="42"/>
      <c r="G294" s="52">
        <v>18905900</v>
      </c>
      <c r="H294" s="43">
        <f>H295+H297+H299</f>
        <v>18905.900000000001</v>
      </c>
      <c r="I294" s="52">
        <f t="shared" ref="I294:J294" si="341">I295+I297+I299</f>
        <v>19350900</v>
      </c>
      <c r="J294" s="43">
        <f t="shared" si="341"/>
        <v>19350.900000000001</v>
      </c>
      <c r="K294" s="52">
        <f t="shared" ref="K294" si="342">K295+K297+K299</f>
        <v>19646800</v>
      </c>
      <c r="L294" s="43">
        <f t="shared" ref="L294" si="343">L295+L297+L299</f>
        <v>19646.8</v>
      </c>
      <c r="M294" s="5"/>
      <c r="N294" s="5"/>
      <c r="O294" s="5"/>
      <c r="P294" s="5"/>
      <c r="Q294" s="9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47.25" x14ac:dyDescent="0.25">
      <c r="A295" s="41" t="s">
        <v>347</v>
      </c>
      <c r="B295" s="42" t="s">
        <v>243</v>
      </c>
      <c r="C295" s="42" t="s">
        <v>185</v>
      </c>
      <c r="D295" s="42" t="s">
        <v>64</v>
      </c>
      <c r="E295" s="42" t="s">
        <v>348</v>
      </c>
      <c r="F295" s="42"/>
      <c r="G295" s="52">
        <v>1909100</v>
      </c>
      <c r="H295" s="43">
        <v>1909.1</v>
      </c>
      <c r="I295" s="52">
        <v>1648100</v>
      </c>
      <c r="J295" s="43">
        <v>1648.1</v>
      </c>
      <c r="K295" s="52">
        <v>1944000</v>
      </c>
      <c r="L295" s="43">
        <v>1944</v>
      </c>
      <c r="M295" s="5"/>
      <c r="N295" s="5"/>
      <c r="O295" s="5"/>
      <c r="P295" s="5"/>
      <c r="Q295" s="9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78.75" x14ac:dyDescent="0.25">
      <c r="A296" s="17" t="s">
        <v>349</v>
      </c>
      <c r="B296" s="18" t="s">
        <v>243</v>
      </c>
      <c r="C296" s="18" t="s">
        <v>185</v>
      </c>
      <c r="D296" s="18" t="s">
        <v>64</v>
      </c>
      <c r="E296" s="18" t="s">
        <v>348</v>
      </c>
      <c r="F296" s="18" t="s">
        <v>114</v>
      </c>
      <c r="G296" s="53">
        <v>1909100</v>
      </c>
      <c r="H296" s="19">
        <v>1909.1</v>
      </c>
      <c r="I296" s="53">
        <v>1648100</v>
      </c>
      <c r="J296" s="19">
        <v>1648.1</v>
      </c>
      <c r="K296" s="53">
        <v>1944000</v>
      </c>
      <c r="L296" s="19">
        <v>1944</v>
      </c>
      <c r="M296" s="1"/>
      <c r="N296" s="1"/>
      <c r="O296" s="1"/>
      <c r="P296" s="1"/>
      <c r="Q296" s="12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94.5" x14ac:dyDescent="0.25">
      <c r="A297" s="41" t="s">
        <v>350</v>
      </c>
      <c r="B297" s="42" t="s">
        <v>243</v>
      </c>
      <c r="C297" s="42" t="s">
        <v>185</v>
      </c>
      <c r="D297" s="42" t="s">
        <v>64</v>
      </c>
      <c r="E297" s="42" t="s">
        <v>351</v>
      </c>
      <c r="F297" s="42"/>
      <c r="G297" s="52">
        <v>74600</v>
      </c>
      <c r="H297" s="43">
        <v>74.599999999999994</v>
      </c>
      <c r="I297" s="52">
        <v>77600</v>
      </c>
      <c r="J297" s="43">
        <v>77.599999999999994</v>
      </c>
      <c r="K297" s="52">
        <v>77600</v>
      </c>
      <c r="L297" s="43">
        <v>77.599999999999994</v>
      </c>
      <c r="M297" s="5"/>
      <c r="N297" s="5"/>
      <c r="O297" s="5"/>
      <c r="P297" s="5"/>
      <c r="Q297" s="9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10.25" customHeight="1" x14ac:dyDescent="0.25">
      <c r="A298" s="44" t="s">
        <v>352</v>
      </c>
      <c r="B298" s="18" t="s">
        <v>243</v>
      </c>
      <c r="C298" s="18" t="s">
        <v>185</v>
      </c>
      <c r="D298" s="18" t="s">
        <v>64</v>
      </c>
      <c r="E298" s="18" t="s">
        <v>351</v>
      </c>
      <c r="F298" s="18" t="s">
        <v>114</v>
      </c>
      <c r="G298" s="53">
        <v>74600</v>
      </c>
      <c r="H298" s="19">
        <v>74.599999999999994</v>
      </c>
      <c r="I298" s="53">
        <v>77600</v>
      </c>
      <c r="J298" s="19">
        <v>77.599999999999994</v>
      </c>
      <c r="K298" s="53">
        <v>77600</v>
      </c>
      <c r="L298" s="19">
        <v>77.599999999999994</v>
      </c>
      <c r="M298" s="1"/>
      <c r="N298" s="1"/>
      <c r="O298" s="1"/>
      <c r="P298" s="1"/>
      <c r="Q298" s="12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73.5" customHeight="1" x14ac:dyDescent="0.25">
      <c r="A299" s="41" t="s">
        <v>353</v>
      </c>
      <c r="B299" s="42" t="s">
        <v>243</v>
      </c>
      <c r="C299" s="42" t="s">
        <v>185</v>
      </c>
      <c r="D299" s="42" t="s">
        <v>64</v>
      </c>
      <c r="E299" s="42" t="s">
        <v>354</v>
      </c>
      <c r="F299" s="42"/>
      <c r="G299" s="52">
        <v>16922200</v>
      </c>
      <c r="H299" s="43">
        <v>16922.2</v>
      </c>
      <c r="I299" s="52">
        <v>17625200</v>
      </c>
      <c r="J299" s="43">
        <v>17625.2</v>
      </c>
      <c r="K299" s="52">
        <v>17625200</v>
      </c>
      <c r="L299" s="43">
        <v>17625.2</v>
      </c>
      <c r="M299" s="5"/>
      <c r="N299" s="5"/>
      <c r="O299" s="5"/>
      <c r="P299" s="5"/>
      <c r="Q299" s="9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6" x14ac:dyDescent="0.25">
      <c r="A300" s="17" t="s">
        <v>355</v>
      </c>
      <c r="B300" s="18" t="s">
        <v>243</v>
      </c>
      <c r="C300" s="18" t="s">
        <v>185</v>
      </c>
      <c r="D300" s="18" t="s">
        <v>64</v>
      </c>
      <c r="E300" s="18" t="s">
        <v>354</v>
      </c>
      <c r="F300" s="18" t="s">
        <v>114</v>
      </c>
      <c r="G300" s="53">
        <v>16922200</v>
      </c>
      <c r="H300" s="19">
        <v>16922.2</v>
      </c>
      <c r="I300" s="53">
        <v>17625200</v>
      </c>
      <c r="J300" s="19">
        <v>17625.2</v>
      </c>
      <c r="K300" s="53">
        <v>17625200</v>
      </c>
      <c r="L300" s="19">
        <v>17625.2</v>
      </c>
      <c r="M300" s="1"/>
      <c r="N300" s="1"/>
      <c r="O300" s="1"/>
      <c r="P300" s="1"/>
      <c r="Q300" s="12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31.5" x14ac:dyDescent="0.25">
      <c r="A301" s="38" t="s">
        <v>356</v>
      </c>
      <c r="B301" s="39" t="s">
        <v>243</v>
      </c>
      <c r="C301" s="39" t="s">
        <v>185</v>
      </c>
      <c r="D301" s="39" t="s">
        <v>22</v>
      </c>
      <c r="E301" s="39"/>
      <c r="F301" s="39"/>
      <c r="G301" s="51">
        <v>3514100</v>
      </c>
      <c r="H301" s="40">
        <f>H302</f>
        <v>3514.1000000000004</v>
      </c>
      <c r="I301" s="51">
        <f t="shared" ref="I301:J301" si="344">I302</f>
        <v>3514100</v>
      </c>
      <c r="J301" s="40">
        <f t="shared" si="344"/>
        <v>3514.1000000000004</v>
      </c>
      <c r="K301" s="51">
        <f t="shared" ref="K301" si="345">K302</f>
        <v>3514100</v>
      </c>
      <c r="L301" s="40">
        <f t="shared" ref="L301" si="346">L302</f>
        <v>3514.1000000000004</v>
      </c>
      <c r="M301" s="6"/>
      <c r="N301" s="6"/>
      <c r="O301" s="6"/>
      <c r="P301" s="6"/>
      <c r="Q301" s="7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47.25" x14ac:dyDescent="0.25">
      <c r="A302" s="41" t="s">
        <v>248</v>
      </c>
      <c r="B302" s="42" t="s">
        <v>243</v>
      </c>
      <c r="C302" s="42" t="s">
        <v>185</v>
      </c>
      <c r="D302" s="42" t="s">
        <v>22</v>
      </c>
      <c r="E302" s="42" t="s">
        <v>249</v>
      </c>
      <c r="F302" s="42"/>
      <c r="G302" s="52">
        <v>3514100</v>
      </c>
      <c r="H302" s="43">
        <f>H303</f>
        <v>3514.1000000000004</v>
      </c>
      <c r="I302" s="52">
        <f t="shared" ref="I302:J302" si="347">I303</f>
        <v>3514100</v>
      </c>
      <c r="J302" s="43">
        <f t="shared" si="347"/>
        <v>3514.1000000000004</v>
      </c>
      <c r="K302" s="52">
        <f t="shared" ref="K302" si="348">K303</f>
        <v>3514100</v>
      </c>
      <c r="L302" s="43">
        <f t="shared" ref="L302" si="349">L303</f>
        <v>3514.1000000000004</v>
      </c>
      <c r="M302" s="5"/>
      <c r="N302" s="5"/>
      <c r="O302" s="5"/>
      <c r="P302" s="5"/>
      <c r="Q302" s="9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1.5" x14ac:dyDescent="0.25">
      <c r="A303" s="41" t="s">
        <v>289</v>
      </c>
      <c r="B303" s="42" t="s">
        <v>243</v>
      </c>
      <c r="C303" s="42" t="s">
        <v>185</v>
      </c>
      <c r="D303" s="42" t="s">
        <v>22</v>
      </c>
      <c r="E303" s="42" t="s">
        <v>290</v>
      </c>
      <c r="F303" s="42"/>
      <c r="G303" s="52">
        <v>3514100</v>
      </c>
      <c r="H303" s="43">
        <f>H304</f>
        <v>3514.1000000000004</v>
      </c>
      <c r="I303" s="52">
        <f t="shared" ref="I303:J303" si="350">I304</f>
        <v>3514100</v>
      </c>
      <c r="J303" s="43">
        <f t="shared" si="350"/>
        <v>3514.1000000000004</v>
      </c>
      <c r="K303" s="52">
        <f t="shared" ref="K303" si="351">K304</f>
        <v>3514100</v>
      </c>
      <c r="L303" s="43">
        <f t="shared" ref="L303" si="352">L304</f>
        <v>3514.1000000000004</v>
      </c>
      <c r="M303" s="5"/>
      <c r="N303" s="5"/>
      <c r="O303" s="5"/>
      <c r="P303" s="5"/>
      <c r="Q303" s="9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63" x14ac:dyDescent="0.25">
      <c r="A304" s="41" t="s">
        <v>291</v>
      </c>
      <c r="B304" s="42" t="s">
        <v>243</v>
      </c>
      <c r="C304" s="42" t="s">
        <v>185</v>
      </c>
      <c r="D304" s="42" t="s">
        <v>22</v>
      </c>
      <c r="E304" s="42" t="s">
        <v>292</v>
      </c>
      <c r="F304" s="42"/>
      <c r="G304" s="52">
        <v>3514100</v>
      </c>
      <c r="H304" s="43">
        <f>H305</f>
        <v>3514.1000000000004</v>
      </c>
      <c r="I304" s="52">
        <f t="shared" ref="I304:J304" si="353">I305</f>
        <v>3514100</v>
      </c>
      <c r="J304" s="43">
        <f t="shared" si="353"/>
        <v>3514.1000000000004</v>
      </c>
      <c r="K304" s="52">
        <f t="shared" ref="K304" si="354">K305</f>
        <v>3514100</v>
      </c>
      <c r="L304" s="43">
        <f t="shared" ref="L304" si="355">L305</f>
        <v>3514.1000000000004</v>
      </c>
      <c r="M304" s="5"/>
      <c r="N304" s="5"/>
      <c r="O304" s="5"/>
      <c r="P304" s="5"/>
      <c r="Q304" s="9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63" x14ac:dyDescent="0.25">
      <c r="A305" s="41" t="s">
        <v>357</v>
      </c>
      <c r="B305" s="42" t="s">
        <v>243</v>
      </c>
      <c r="C305" s="42" t="s">
        <v>185</v>
      </c>
      <c r="D305" s="42" t="s">
        <v>22</v>
      </c>
      <c r="E305" s="42" t="s">
        <v>358</v>
      </c>
      <c r="F305" s="42"/>
      <c r="G305" s="52">
        <v>3514100</v>
      </c>
      <c r="H305" s="43">
        <f>H306+H307</f>
        <v>3514.1000000000004</v>
      </c>
      <c r="I305" s="52">
        <f t="shared" ref="I305:J305" si="356">I306+I307</f>
        <v>3514100</v>
      </c>
      <c r="J305" s="43">
        <f t="shared" si="356"/>
        <v>3514.1000000000004</v>
      </c>
      <c r="K305" s="52">
        <f t="shared" ref="K305" si="357">K306+K307</f>
        <v>3514100</v>
      </c>
      <c r="L305" s="43">
        <f t="shared" ref="L305" si="358">L306+L307</f>
        <v>3514.1000000000004</v>
      </c>
      <c r="M305" s="5"/>
      <c r="N305" s="5"/>
      <c r="O305" s="5"/>
      <c r="P305" s="5"/>
      <c r="Q305" s="9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37.25" customHeight="1" x14ac:dyDescent="0.25">
      <c r="A306" s="44" t="s">
        <v>359</v>
      </c>
      <c r="B306" s="18" t="s">
        <v>243</v>
      </c>
      <c r="C306" s="18" t="s">
        <v>185</v>
      </c>
      <c r="D306" s="18" t="s">
        <v>22</v>
      </c>
      <c r="E306" s="18" t="s">
        <v>358</v>
      </c>
      <c r="F306" s="18" t="s">
        <v>33</v>
      </c>
      <c r="G306" s="53">
        <v>2582750.75</v>
      </c>
      <c r="H306" s="19">
        <v>2582.8000000000002</v>
      </c>
      <c r="I306" s="53">
        <v>2582750.75</v>
      </c>
      <c r="J306" s="19">
        <v>2582.8000000000002</v>
      </c>
      <c r="K306" s="53">
        <v>2582750.75</v>
      </c>
      <c r="L306" s="19">
        <v>2582.8000000000002</v>
      </c>
      <c r="M306" s="1"/>
      <c r="N306" s="1"/>
      <c r="O306" s="1"/>
      <c r="P306" s="1"/>
      <c r="Q306" s="12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88.5" customHeight="1" x14ac:dyDescent="0.25">
      <c r="A307" s="17" t="s">
        <v>360</v>
      </c>
      <c r="B307" s="18" t="s">
        <v>243</v>
      </c>
      <c r="C307" s="18" t="s">
        <v>185</v>
      </c>
      <c r="D307" s="18" t="s">
        <v>22</v>
      </c>
      <c r="E307" s="18" t="s">
        <v>358</v>
      </c>
      <c r="F307" s="18" t="s">
        <v>42</v>
      </c>
      <c r="G307" s="53">
        <v>931349.25</v>
      </c>
      <c r="H307" s="19">
        <v>931.3</v>
      </c>
      <c r="I307" s="53">
        <v>931349.25</v>
      </c>
      <c r="J307" s="19">
        <v>931.3</v>
      </c>
      <c r="K307" s="53">
        <v>931349.25</v>
      </c>
      <c r="L307" s="19">
        <v>931.3</v>
      </c>
      <c r="M307" s="1"/>
      <c r="N307" s="1"/>
      <c r="O307" s="1"/>
      <c r="P307" s="1"/>
      <c r="Q307" s="12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78.75" x14ac:dyDescent="0.25">
      <c r="A308" s="38" t="s">
        <v>362</v>
      </c>
      <c r="B308" s="39" t="s">
        <v>361</v>
      </c>
      <c r="C308" s="39"/>
      <c r="D308" s="39"/>
      <c r="E308" s="39"/>
      <c r="F308" s="39"/>
      <c r="G308" s="51">
        <f>G309+G322+G350</f>
        <v>99988456.400000006</v>
      </c>
      <c r="H308" s="40">
        <f>H309+H322+H350</f>
        <v>99988.45640000001</v>
      </c>
      <c r="I308" s="51">
        <f t="shared" ref="I308" si="359">I309+I322+I350</f>
        <v>104383013.40000001</v>
      </c>
      <c r="J308" s="40">
        <f>J309+J322+J350</f>
        <v>104383.0814</v>
      </c>
      <c r="K308" s="51">
        <f t="shared" ref="K308" si="360">K309+K322+K350</f>
        <v>104383013.40000001</v>
      </c>
      <c r="L308" s="40">
        <f t="shared" ref="L308" si="361">L309+L322+L350</f>
        <v>104383.0814</v>
      </c>
      <c r="M308" s="6"/>
      <c r="N308" s="6"/>
      <c r="O308" s="6"/>
      <c r="P308" s="6"/>
      <c r="Q308" s="7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x14ac:dyDescent="0.25">
      <c r="A309" s="38" t="s">
        <v>246</v>
      </c>
      <c r="B309" s="39" t="s">
        <v>361</v>
      </c>
      <c r="C309" s="39" t="s">
        <v>245</v>
      </c>
      <c r="D309" s="39" t="s">
        <v>20</v>
      </c>
      <c r="E309" s="39"/>
      <c r="F309" s="39"/>
      <c r="G309" s="51">
        <f>G310+G316</f>
        <v>7762580.4000000004</v>
      </c>
      <c r="H309" s="40">
        <f>H310+H316</f>
        <v>7762.5804000000007</v>
      </c>
      <c r="I309" s="51">
        <f t="shared" ref="I309:J309" si="362">I310+I316</f>
        <v>11004100</v>
      </c>
      <c r="J309" s="40">
        <f t="shared" si="362"/>
        <v>11004.1</v>
      </c>
      <c r="K309" s="51">
        <f t="shared" ref="K309" si="363">K310+K316</f>
        <v>11004100</v>
      </c>
      <c r="L309" s="40">
        <f t="shared" ref="L309" si="364">L310+L316</f>
        <v>11004.1</v>
      </c>
      <c r="M309" s="6"/>
      <c r="N309" s="6"/>
      <c r="O309" s="6"/>
      <c r="P309" s="6"/>
      <c r="Q309" s="7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x14ac:dyDescent="0.25">
      <c r="A310" s="38" t="s">
        <v>311</v>
      </c>
      <c r="B310" s="39" t="s">
        <v>361</v>
      </c>
      <c r="C310" s="39" t="s">
        <v>245</v>
      </c>
      <c r="D310" s="39" t="s">
        <v>130</v>
      </c>
      <c r="E310" s="39"/>
      <c r="F310" s="39"/>
      <c r="G310" s="51">
        <f>G311</f>
        <v>7662580.4000000004</v>
      </c>
      <c r="H310" s="40">
        <f t="shared" ref="H310:L314" si="365">H311</f>
        <v>7662.5804000000007</v>
      </c>
      <c r="I310" s="51">
        <f t="shared" si="365"/>
        <v>10004100</v>
      </c>
      <c r="J310" s="40">
        <f t="shared" si="365"/>
        <v>10004.1</v>
      </c>
      <c r="K310" s="51">
        <f t="shared" si="365"/>
        <v>10004100</v>
      </c>
      <c r="L310" s="40">
        <f t="shared" si="365"/>
        <v>10004.1</v>
      </c>
      <c r="M310" s="6"/>
      <c r="N310" s="6"/>
      <c r="O310" s="6"/>
      <c r="P310" s="6"/>
      <c r="Q310" s="7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78.75" x14ac:dyDescent="0.25">
      <c r="A311" s="41" t="s">
        <v>363</v>
      </c>
      <c r="B311" s="42" t="s">
        <v>361</v>
      </c>
      <c r="C311" s="42" t="s">
        <v>245</v>
      </c>
      <c r="D311" s="42" t="s">
        <v>130</v>
      </c>
      <c r="E311" s="42" t="s">
        <v>364</v>
      </c>
      <c r="F311" s="42"/>
      <c r="G311" s="52">
        <f>G312</f>
        <v>7662580.4000000004</v>
      </c>
      <c r="H311" s="43">
        <f t="shared" si="365"/>
        <v>7662.5804000000007</v>
      </c>
      <c r="I311" s="52">
        <f t="shared" si="365"/>
        <v>10004100</v>
      </c>
      <c r="J311" s="43">
        <f t="shared" si="365"/>
        <v>10004.1</v>
      </c>
      <c r="K311" s="52">
        <f t="shared" si="365"/>
        <v>10004100</v>
      </c>
      <c r="L311" s="43">
        <f t="shared" si="365"/>
        <v>10004.1</v>
      </c>
      <c r="M311" s="5"/>
      <c r="N311" s="5"/>
      <c r="O311" s="5"/>
      <c r="P311" s="5"/>
      <c r="Q311" s="9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63" x14ac:dyDescent="0.25">
      <c r="A312" s="41" t="s">
        <v>365</v>
      </c>
      <c r="B312" s="42" t="s">
        <v>361</v>
      </c>
      <c r="C312" s="42" t="s">
        <v>245</v>
      </c>
      <c r="D312" s="42" t="s">
        <v>130</v>
      </c>
      <c r="E312" s="42" t="s">
        <v>366</v>
      </c>
      <c r="F312" s="42"/>
      <c r="G312" s="52">
        <f>G313</f>
        <v>7662580.4000000004</v>
      </c>
      <c r="H312" s="43">
        <f t="shared" si="365"/>
        <v>7662.5804000000007</v>
      </c>
      <c r="I312" s="52">
        <f t="shared" si="365"/>
        <v>10004100</v>
      </c>
      <c r="J312" s="43">
        <f t="shared" si="365"/>
        <v>10004.1</v>
      </c>
      <c r="K312" s="52">
        <f t="shared" si="365"/>
        <v>10004100</v>
      </c>
      <c r="L312" s="43">
        <f t="shared" si="365"/>
        <v>10004.1</v>
      </c>
      <c r="M312" s="5"/>
      <c r="N312" s="5"/>
      <c r="O312" s="5"/>
      <c r="P312" s="5"/>
      <c r="Q312" s="9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1.5" x14ac:dyDescent="0.25">
      <c r="A313" s="41" t="s">
        <v>367</v>
      </c>
      <c r="B313" s="42" t="s">
        <v>361</v>
      </c>
      <c r="C313" s="42" t="s">
        <v>245</v>
      </c>
      <c r="D313" s="42" t="s">
        <v>130</v>
      </c>
      <c r="E313" s="42" t="s">
        <v>368</v>
      </c>
      <c r="F313" s="42"/>
      <c r="G313" s="52">
        <f>G314</f>
        <v>7662580.4000000004</v>
      </c>
      <c r="H313" s="43">
        <f t="shared" si="365"/>
        <v>7662.5804000000007</v>
      </c>
      <c r="I313" s="52">
        <f t="shared" si="365"/>
        <v>10004100</v>
      </c>
      <c r="J313" s="43">
        <f t="shared" si="365"/>
        <v>10004.1</v>
      </c>
      <c r="K313" s="52">
        <f t="shared" si="365"/>
        <v>10004100</v>
      </c>
      <c r="L313" s="43">
        <f t="shared" si="365"/>
        <v>10004.1</v>
      </c>
      <c r="M313" s="5"/>
      <c r="N313" s="5"/>
      <c r="O313" s="5"/>
      <c r="P313" s="5"/>
      <c r="Q313" s="9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47.25" x14ac:dyDescent="0.25">
      <c r="A314" s="41" t="s">
        <v>254</v>
      </c>
      <c r="B314" s="42" t="s">
        <v>361</v>
      </c>
      <c r="C314" s="42" t="s">
        <v>245</v>
      </c>
      <c r="D314" s="42" t="s">
        <v>130</v>
      </c>
      <c r="E314" s="42" t="s">
        <v>369</v>
      </c>
      <c r="F314" s="42"/>
      <c r="G314" s="52">
        <f>G315</f>
        <v>7662580.4000000004</v>
      </c>
      <c r="H314" s="43">
        <f t="shared" si="365"/>
        <v>7662.5804000000007</v>
      </c>
      <c r="I314" s="52">
        <f t="shared" si="365"/>
        <v>10004100</v>
      </c>
      <c r="J314" s="43">
        <f t="shared" si="365"/>
        <v>10004.1</v>
      </c>
      <c r="K314" s="52">
        <f t="shared" si="365"/>
        <v>10004100</v>
      </c>
      <c r="L314" s="43">
        <f t="shared" si="365"/>
        <v>10004.1</v>
      </c>
      <c r="M314" s="5"/>
      <c r="N314" s="5"/>
      <c r="O314" s="5"/>
      <c r="P314" s="5"/>
      <c r="Q314" s="9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10.25" x14ac:dyDescent="0.25">
      <c r="A315" s="17" t="s">
        <v>256</v>
      </c>
      <c r="B315" s="18" t="s">
        <v>361</v>
      </c>
      <c r="C315" s="18" t="s">
        <v>245</v>
      </c>
      <c r="D315" s="18" t="s">
        <v>130</v>
      </c>
      <c r="E315" s="18" t="s">
        <v>369</v>
      </c>
      <c r="F315" s="18" t="s">
        <v>164</v>
      </c>
      <c r="G315" s="53">
        <v>7662580.4000000004</v>
      </c>
      <c r="H315" s="19">
        <f>G315/1000</f>
        <v>7662.5804000000007</v>
      </c>
      <c r="I315" s="53">
        <v>10004100</v>
      </c>
      <c r="J315" s="19">
        <v>10004.1</v>
      </c>
      <c r="K315" s="53">
        <v>10004100</v>
      </c>
      <c r="L315" s="19">
        <v>10004.1</v>
      </c>
      <c r="M315" s="1"/>
      <c r="N315" s="1"/>
      <c r="O315" s="1"/>
      <c r="P315" s="1"/>
      <c r="Q315" s="12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x14ac:dyDescent="0.25">
      <c r="A316" s="38" t="s">
        <v>316</v>
      </c>
      <c r="B316" s="39" t="s">
        <v>361</v>
      </c>
      <c r="C316" s="39" t="s">
        <v>245</v>
      </c>
      <c r="D316" s="39" t="s">
        <v>245</v>
      </c>
      <c r="E316" s="39"/>
      <c r="F316" s="39"/>
      <c r="G316" s="51">
        <f t="shared" ref="G316:H320" si="366">G317</f>
        <v>100000</v>
      </c>
      <c r="H316" s="40">
        <f t="shared" si="366"/>
        <v>100</v>
      </c>
      <c r="I316" s="51">
        <f t="shared" ref="I316:L320" si="367">I317</f>
        <v>1000000</v>
      </c>
      <c r="J316" s="40">
        <f t="shared" si="367"/>
        <v>1000</v>
      </c>
      <c r="K316" s="51">
        <f t="shared" si="367"/>
        <v>1000000</v>
      </c>
      <c r="L316" s="40">
        <f t="shared" si="367"/>
        <v>1000</v>
      </c>
      <c r="M316" s="6"/>
      <c r="N316" s="6"/>
      <c r="O316" s="6"/>
      <c r="P316" s="6"/>
      <c r="Q316" s="7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66.75" customHeight="1" x14ac:dyDescent="0.25">
      <c r="A317" s="41" t="s">
        <v>363</v>
      </c>
      <c r="B317" s="42" t="s">
        <v>361</v>
      </c>
      <c r="C317" s="42" t="s">
        <v>245</v>
      </c>
      <c r="D317" s="42" t="s">
        <v>245</v>
      </c>
      <c r="E317" s="42" t="s">
        <v>364</v>
      </c>
      <c r="F317" s="42"/>
      <c r="G317" s="52">
        <f t="shared" si="366"/>
        <v>100000</v>
      </c>
      <c r="H317" s="43">
        <f t="shared" si="366"/>
        <v>100</v>
      </c>
      <c r="I317" s="52">
        <f t="shared" si="367"/>
        <v>1000000</v>
      </c>
      <c r="J317" s="43">
        <f t="shared" si="367"/>
        <v>1000</v>
      </c>
      <c r="K317" s="52">
        <f t="shared" si="367"/>
        <v>1000000</v>
      </c>
      <c r="L317" s="43">
        <f t="shared" si="367"/>
        <v>1000</v>
      </c>
      <c r="M317" s="5"/>
      <c r="N317" s="5"/>
      <c r="O317" s="5"/>
      <c r="P317" s="5"/>
      <c r="Q317" s="9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63" x14ac:dyDescent="0.25">
      <c r="A318" s="41" t="s">
        <v>370</v>
      </c>
      <c r="B318" s="42" t="s">
        <v>361</v>
      </c>
      <c r="C318" s="42" t="s">
        <v>245</v>
      </c>
      <c r="D318" s="42" t="s">
        <v>245</v>
      </c>
      <c r="E318" s="42" t="s">
        <v>371</v>
      </c>
      <c r="F318" s="42"/>
      <c r="G318" s="52">
        <f t="shared" si="366"/>
        <v>100000</v>
      </c>
      <c r="H318" s="43">
        <f t="shared" si="366"/>
        <v>100</v>
      </c>
      <c r="I318" s="52">
        <f t="shared" si="367"/>
        <v>1000000</v>
      </c>
      <c r="J318" s="43">
        <f t="shared" si="367"/>
        <v>1000</v>
      </c>
      <c r="K318" s="52">
        <f t="shared" si="367"/>
        <v>1000000</v>
      </c>
      <c r="L318" s="43">
        <f t="shared" si="367"/>
        <v>1000</v>
      </c>
      <c r="M318" s="5"/>
      <c r="N318" s="5"/>
      <c r="O318" s="5"/>
      <c r="P318" s="5"/>
      <c r="Q318" s="9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47.25" x14ac:dyDescent="0.25">
      <c r="A319" s="41" t="s">
        <v>372</v>
      </c>
      <c r="B319" s="42" t="s">
        <v>361</v>
      </c>
      <c r="C319" s="42" t="s">
        <v>245</v>
      </c>
      <c r="D319" s="42" t="s">
        <v>245</v>
      </c>
      <c r="E319" s="42" t="s">
        <v>373</v>
      </c>
      <c r="F319" s="42"/>
      <c r="G319" s="52">
        <f t="shared" si="366"/>
        <v>100000</v>
      </c>
      <c r="H319" s="43">
        <f t="shared" si="366"/>
        <v>100</v>
      </c>
      <c r="I319" s="52">
        <f t="shared" si="367"/>
        <v>1000000</v>
      </c>
      <c r="J319" s="43">
        <f t="shared" si="367"/>
        <v>1000</v>
      </c>
      <c r="K319" s="52">
        <f t="shared" si="367"/>
        <v>1000000</v>
      </c>
      <c r="L319" s="43">
        <f t="shared" si="367"/>
        <v>1000</v>
      </c>
      <c r="M319" s="5"/>
      <c r="N319" s="5"/>
      <c r="O319" s="5"/>
      <c r="P319" s="5"/>
      <c r="Q319" s="9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47.25" x14ac:dyDescent="0.25">
      <c r="A320" s="41" t="s">
        <v>374</v>
      </c>
      <c r="B320" s="42" t="s">
        <v>361</v>
      </c>
      <c r="C320" s="42" t="s">
        <v>245</v>
      </c>
      <c r="D320" s="42" t="s">
        <v>245</v>
      </c>
      <c r="E320" s="42" t="s">
        <v>375</v>
      </c>
      <c r="F320" s="42"/>
      <c r="G320" s="52">
        <f t="shared" si="366"/>
        <v>100000</v>
      </c>
      <c r="H320" s="43">
        <f t="shared" si="366"/>
        <v>100</v>
      </c>
      <c r="I320" s="52">
        <f t="shared" si="367"/>
        <v>1000000</v>
      </c>
      <c r="J320" s="43">
        <f t="shared" si="367"/>
        <v>1000</v>
      </c>
      <c r="K320" s="52">
        <f t="shared" si="367"/>
        <v>1000000</v>
      </c>
      <c r="L320" s="43">
        <f t="shared" si="367"/>
        <v>1000</v>
      </c>
      <c r="M320" s="5"/>
      <c r="N320" s="5"/>
      <c r="O320" s="5"/>
      <c r="P320" s="5"/>
      <c r="Q320" s="9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94.5" x14ac:dyDescent="0.25">
      <c r="A321" s="17" t="s">
        <v>376</v>
      </c>
      <c r="B321" s="18" t="s">
        <v>361</v>
      </c>
      <c r="C321" s="18" t="s">
        <v>245</v>
      </c>
      <c r="D321" s="18" t="s">
        <v>245</v>
      </c>
      <c r="E321" s="18" t="s">
        <v>375</v>
      </c>
      <c r="F321" s="18" t="s">
        <v>164</v>
      </c>
      <c r="G321" s="53">
        <v>100000</v>
      </c>
      <c r="H321" s="19">
        <f>G321/1000</f>
        <v>100</v>
      </c>
      <c r="I321" s="53">
        <v>1000000</v>
      </c>
      <c r="J321" s="19">
        <v>1000</v>
      </c>
      <c r="K321" s="53">
        <v>1000000</v>
      </c>
      <c r="L321" s="19">
        <v>1000</v>
      </c>
      <c r="M321" s="1"/>
      <c r="N321" s="1"/>
      <c r="O321" s="1"/>
      <c r="P321" s="1"/>
      <c r="Q321" s="12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x14ac:dyDescent="0.25">
      <c r="A322" s="38" t="s">
        <v>378</v>
      </c>
      <c r="B322" s="39" t="s">
        <v>361</v>
      </c>
      <c r="C322" s="39" t="s">
        <v>377</v>
      </c>
      <c r="D322" s="39" t="s">
        <v>20</v>
      </c>
      <c r="E322" s="39"/>
      <c r="F322" s="39"/>
      <c r="G322" s="51">
        <f>G323+G334</f>
        <v>88683876</v>
      </c>
      <c r="H322" s="40">
        <f>H323+H334</f>
        <v>88683.876000000004</v>
      </c>
      <c r="I322" s="51">
        <f t="shared" ref="I322:J322" si="368">I323+I334</f>
        <v>88811233.400000006</v>
      </c>
      <c r="J322" s="40">
        <f t="shared" si="368"/>
        <v>88811.281399999993</v>
      </c>
      <c r="K322" s="51">
        <f t="shared" ref="K322" si="369">K323+K334</f>
        <v>88811233.400000006</v>
      </c>
      <c r="L322" s="40">
        <f t="shared" ref="L322" si="370">L323+L334</f>
        <v>88811.281399999993</v>
      </c>
      <c r="M322" s="6"/>
      <c r="N322" s="6"/>
      <c r="O322" s="6"/>
      <c r="P322" s="6"/>
      <c r="Q322" s="7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x14ac:dyDescent="0.25">
      <c r="A323" s="38" t="s">
        <v>379</v>
      </c>
      <c r="B323" s="39" t="s">
        <v>361</v>
      </c>
      <c r="C323" s="39" t="s">
        <v>377</v>
      </c>
      <c r="D323" s="39" t="s">
        <v>19</v>
      </c>
      <c r="E323" s="39"/>
      <c r="F323" s="39"/>
      <c r="G323" s="51">
        <f>G324</f>
        <v>63349816.600000001</v>
      </c>
      <c r="H323" s="40">
        <f>H324</f>
        <v>63349.816600000006</v>
      </c>
      <c r="I323" s="51">
        <f t="shared" ref="I323" si="371">I324</f>
        <v>65885654</v>
      </c>
      <c r="J323" s="40">
        <f>J324</f>
        <v>65885.653999999995</v>
      </c>
      <c r="K323" s="51">
        <f t="shared" ref="K323" si="372">K324</f>
        <v>65885654</v>
      </c>
      <c r="L323" s="40">
        <f t="shared" ref="L323" si="373">L324</f>
        <v>65885.653999999995</v>
      </c>
      <c r="M323" s="6"/>
      <c r="N323" s="6"/>
      <c r="O323" s="6"/>
      <c r="P323" s="6"/>
      <c r="Q323" s="7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64.5" customHeight="1" x14ac:dyDescent="0.25">
      <c r="A324" s="41" t="s">
        <v>363</v>
      </c>
      <c r="B324" s="42" t="s">
        <v>361</v>
      </c>
      <c r="C324" s="42" t="s">
        <v>377</v>
      </c>
      <c r="D324" s="42" t="s">
        <v>19</v>
      </c>
      <c r="E324" s="42" t="s">
        <v>364</v>
      </c>
      <c r="F324" s="42"/>
      <c r="G324" s="52">
        <f>G325</f>
        <v>63349816.600000001</v>
      </c>
      <c r="H324" s="43">
        <f>H325</f>
        <v>63349.816600000006</v>
      </c>
      <c r="I324" s="52">
        <f t="shared" ref="I324:J324" si="374">I325</f>
        <v>65885654</v>
      </c>
      <c r="J324" s="43">
        <f t="shared" si="374"/>
        <v>65885.653999999995</v>
      </c>
      <c r="K324" s="52">
        <f t="shared" ref="K324" si="375">K325</f>
        <v>65885654</v>
      </c>
      <c r="L324" s="43">
        <f t="shared" ref="L324" si="376">L325</f>
        <v>65885.653999999995</v>
      </c>
      <c r="M324" s="5"/>
      <c r="N324" s="5"/>
      <c r="O324" s="5"/>
      <c r="P324" s="5"/>
      <c r="Q324" s="9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63" x14ac:dyDescent="0.25">
      <c r="A325" s="41" t="s">
        <v>365</v>
      </c>
      <c r="B325" s="42" t="s">
        <v>361</v>
      </c>
      <c r="C325" s="42" t="s">
        <v>377</v>
      </c>
      <c r="D325" s="42" t="s">
        <v>19</v>
      </c>
      <c r="E325" s="42" t="s">
        <v>366</v>
      </c>
      <c r="F325" s="42"/>
      <c r="G325" s="52">
        <f>G326+G331</f>
        <v>63349816.600000001</v>
      </c>
      <c r="H325" s="43">
        <f>H326+H331</f>
        <v>63349.816600000006</v>
      </c>
      <c r="I325" s="52">
        <f t="shared" ref="I325" si="377">I326+I331</f>
        <v>65885654</v>
      </c>
      <c r="J325" s="43">
        <f>J326+J331</f>
        <v>65885.653999999995</v>
      </c>
      <c r="K325" s="52">
        <f t="shared" ref="K325" si="378">K326+K331</f>
        <v>65885654</v>
      </c>
      <c r="L325" s="43">
        <f t="shared" ref="L325" si="379">L326+L331</f>
        <v>65885.653999999995</v>
      </c>
      <c r="M325" s="5"/>
      <c r="N325" s="5"/>
      <c r="O325" s="5"/>
      <c r="P325" s="5"/>
      <c r="Q325" s="9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1.5" x14ac:dyDescent="0.25">
      <c r="A326" s="41" t="s">
        <v>380</v>
      </c>
      <c r="B326" s="42" t="s">
        <v>361</v>
      </c>
      <c r="C326" s="42" t="s">
        <v>377</v>
      </c>
      <c r="D326" s="42" t="s">
        <v>19</v>
      </c>
      <c r="E326" s="42" t="s">
        <v>381</v>
      </c>
      <c r="F326" s="42"/>
      <c r="G326" s="52">
        <f>G327+G329</f>
        <v>43182739.600000001</v>
      </c>
      <c r="H326" s="43">
        <f>H327+H329</f>
        <v>43182.739600000001</v>
      </c>
      <c r="I326" s="52">
        <f t="shared" ref="I326" si="380">I327+I329</f>
        <v>45686554</v>
      </c>
      <c r="J326" s="43">
        <f>J327+J329</f>
        <v>45686.553999999996</v>
      </c>
      <c r="K326" s="52">
        <f t="shared" ref="K326:L326" si="381">K327+K329</f>
        <v>45686554</v>
      </c>
      <c r="L326" s="43">
        <f t="shared" si="381"/>
        <v>45686.553999999996</v>
      </c>
      <c r="M326" s="5"/>
      <c r="N326" s="5"/>
      <c r="O326" s="5"/>
      <c r="P326" s="5"/>
      <c r="Q326" s="9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1.5" x14ac:dyDescent="0.25">
      <c r="A327" s="41" t="s">
        <v>382</v>
      </c>
      <c r="B327" s="42" t="s">
        <v>361</v>
      </c>
      <c r="C327" s="42" t="s">
        <v>377</v>
      </c>
      <c r="D327" s="42" t="s">
        <v>19</v>
      </c>
      <c r="E327" s="42" t="s">
        <v>383</v>
      </c>
      <c r="F327" s="42"/>
      <c r="G327" s="52">
        <f>G328</f>
        <v>100000</v>
      </c>
      <c r="H327" s="43">
        <f>H328</f>
        <v>100</v>
      </c>
      <c r="I327" s="52">
        <v>400000</v>
      </c>
      <c r="J327" s="43">
        <f>J328</f>
        <v>400</v>
      </c>
      <c r="K327" s="52">
        <f t="shared" ref="K327:L327" si="382">K328</f>
        <v>400000</v>
      </c>
      <c r="L327" s="43">
        <f t="shared" si="382"/>
        <v>400</v>
      </c>
      <c r="M327" s="5"/>
      <c r="N327" s="5"/>
      <c r="O327" s="5"/>
      <c r="P327" s="5"/>
      <c r="Q327" s="9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70.5" customHeight="1" x14ac:dyDescent="0.25">
      <c r="A328" s="17" t="s">
        <v>384</v>
      </c>
      <c r="B328" s="18" t="s">
        <v>361</v>
      </c>
      <c r="C328" s="18" t="s">
        <v>377</v>
      </c>
      <c r="D328" s="18" t="s">
        <v>19</v>
      </c>
      <c r="E328" s="18" t="s">
        <v>383</v>
      </c>
      <c r="F328" s="18" t="s">
        <v>164</v>
      </c>
      <c r="G328" s="53">
        <v>100000</v>
      </c>
      <c r="H328" s="19">
        <f>G328/1000</f>
        <v>100</v>
      </c>
      <c r="I328" s="53">
        <v>400000</v>
      </c>
      <c r="J328" s="19">
        <v>400</v>
      </c>
      <c r="K328" s="53">
        <v>400000</v>
      </c>
      <c r="L328" s="19">
        <v>400</v>
      </c>
      <c r="M328" s="1"/>
      <c r="N328" s="1"/>
      <c r="O328" s="1"/>
      <c r="P328" s="1"/>
      <c r="Q328" s="12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47.25" x14ac:dyDescent="0.25">
      <c r="A329" s="41" t="s">
        <v>254</v>
      </c>
      <c r="B329" s="42" t="s">
        <v>361</v>
      </c>
      <c r="C329" s="42" t="s">
        <v>377</v>
      </c>
      <c r="D329" s="42" t="s">
        <v>19</v>
      </c>
      <c r="E329" s="42" t="s">
        <v>385</v>
      </c>
      <c r="F329" s="42"/>
      <c r="G329" s="52">
        <f>G330</f>
        <v>43082739.600000001</v>
      </c>
      <c r="H329" s="43">
        <f t="shared" ref="H329:L329" si="383">H330</f>
        <v>43082.739600000001</v>
      </c>
      <c r="I329" s="52">
        <f t="shared" si="383"/>
        <v>45286554</v>
      </c>
      <c r="J329" s="43">
        <f t="shared" si="383"/>
        <v>45286.553999999996</v>
      </c>
      <c r="K329" s="52">
        <f t="shared" si="383"/>
        <v>45286554</v>
      </c>
      <c r="L329" s="43">
        <f t="shared" si="383"/>
        <v>45286.553999999996</v>
      </c>
      <c r="M329" s="5"/>
      <c r="N329" s="5"/>
      <c r="O329" s="5"/>
      <c r="P329" s="5"/>
      <c r="Q329" s="9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78.75" customHeight="1" x14ac:dyDescent="0.25">
      <c r="A330" s="17" t="s">
        <v>256</v>
      </c>
      <c r="B330" s="18" t="s">
        <v>361</v>
      </c>
      <c r="C330" s="18" t="s">
        <v>377</v>
      </c>
      <c r="D330" s="18" t="s">
        <v>19</v>
      </c>
      <c r="E330" s="18" t="s">
        <v>385</v>
      </c>
      <c r="F330" s="18" t="s">
        <v>164</v>
      </c>
      <c r="G330" s="53">
        <v>43082739.600000001</v>
      </c>
      <c r="H330" s="19">
        <f>G330/1000</f>
        <v>43082.739600000001</v>
      </c>
      <c r="I330" s="53">
        <v>45286554</v>
      </c>
      <c r="J330" s="19">
        <f>I330/1000</f>
        <v>45286.553999999996</v>
      </c>
      <c r="K330" s="53">
        <v>45286554</v>
      </c>
      <c r="L330" s="19">
        <f>K330/1000</f>
        <v>45286.553999999996</v>
      </c>
      <c r="M330" s="1"/>
      <c r="N330" s="1"/>
      <c r="O330" s="1"/>
      <c r="P330" s="1"/>
      <c r="Q330" s="12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31.5" x14ac:dyDescent="0.25">
      <c r="A331" s="41" t="s">
        <v>386</v>
      </c>
      <c r="B331" s="42" t="s">
        <v>361</v>
      </c>
      <c r="C331" s="42" t="s">
        <v>377</v>
      </c>
      <c r="D331" s="42" t="s">
        <v>19</v>
      </c>
      <c r="E331" s="42" t="s">
        <v>387</v>
      </c>
      <c r="F331" s="42"/>
      <c r="G331" s="52">
        <f>G332</f>
        <v>20167077</v>
      </c>
      <c r="H331" s="43">
        <f>H332</f>
        <v>20167.077000000001</v>
      </c>
      <c r="I331" s="52">
        <v>20199100</v>
      </c>
      <c r="J331" s="43">
        <f>J332</f>
        <v>20199.099999999999</v>
      </c>
      <c r="K331" s="52">
        <f t="shared" ref="K331:L331" si="384">K332</f>
        <v>20199100</v>
      </c>
      <c r="L331" s="43">
        <f t="shared" si="384"/>
        <v>20199.099999999999</v>
      </c>
      <c r="M331" s="5"/>
      <c r="N331" s="5"/>
      <c r="O331" s="5"/>
      <c r="P331" s="5"/>
      <c r="Q331" s="9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47.25" x14ac:dyDescent="0.25">
      <c r="A332" s="41" t="s">
        <v>254</v>
      </c>
      <c r="B332" s="42" t="s">
        <v>361</v>
      </c>
      <c r="C332" s="42" t="s">
        <v>377</v>
      </c>
      <c r="D332" s="42" t="s">
        <v>19</v>
      </c>
      <c r="E332" s="42" t="s">
        <v>388</v>
      </c>
      <c r="F332" s="42"/>
      <c r="G332" s="52">
        <f>G333</f>
        <v>20167077</v>
      </c>
      <c r="H332" s="43">
        <f>H333</f>
        <v>20167.077000000001</v>
      </c>
      <c r="I332" s="52">
        <v>20199100</v>
      </c>
      <c r="J332" s="43">
        <f>J333</f>
        <v>20199.099999999999</v>
      </c>
      <c r="K332" s="52">
        <f t="shared" ref="K332:L332" si="385">K333</f>
        <v>20199100</v>
      </c>
      <c r="L332" s="43">
        <f t="shared" si="385"/>
        <v>20199.099999999999</v>
      </c>
      <c r="M332" s="5"/>
      <c r="N332" s="5"/>
      <c r="O332" s="5"/>
      <c r="P332" s="5"/>
      <c r="Q332" s="9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10.25" x14ac:dyDescent="0.25">
      <c r="A333" s="17" t="s">
        <v>256</v>
      </c>
      <c r="B333" s="18" t="s">
        <v>361</v>
      </c>
      <c r="C333" s="18" t="s">
        <v>377</v>
      </c>
      <c r="D333" s="18" t="s">
        <v>19</v>
      </c>
      <c r="E333" s="18" t="s">
        <v>388</v>
      </c>
      <c r="F333" s="18" t="s">
        <v>164</v>
      </c>
      <c r="G333" s="53">
        <v>20167077</v>
      </c>
      <c r="H333" s="19">
        <f>G333/1000</f>
        <v>20167.077000000001</v>
      </c>
      <c r="I333" s="53">
        <v>20199100</v>
      </c>
      <c r="J333" s="19">
        <v>20199.099999999999</v>
      </c>
      <c r="K333" s="53">
        <v>20199100</v>
      </c>
      <c r="L333" s="19">
        <v>20199.099999999999</v>
      </c>
      <c r="M333" s="1"/>
      <c r="N333" s="1"/>
      <c r="O333" s="1"/>
      <c r="P333" s="1"/>
      <c r="Q333" s="12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31.5" x14ac:dyDescent="0.25">
      <c r="A334" s="38" t="s">
        <v>389</v>
      </c>
      <c r="B334" s="39" t="s">
        <v>361</v>
      </c>
      <c r="C334" s="39" t="s">
        <v>377</v>
      </c>
      <c r="D334" s="39" t="s">
        <v>64</v>
      </c>
      <c r="E334" s="39"/>
      <c r="F334" s="39"/>
      <c r="G334" s="51">
        <f>G335</f>
        <v>25334059.399999999</v>
      </c>
      <c r="H334" s="40">
        <f>H335</f>
        <v>25334.059399999998</v>
      </c>
      <c r="I334" s="51">
        <f t="shared" ref="I334:J334" si="386">I335</f>
        <v>22925579.399999999</v>
      </c>
      <c r="J334" s="40">
        <f t="shared" si="386"/>
        <v>22925.627399999998</v>
      </c>
      <c r="K334" s="51">
        <f t="shared" ref="K334" si="387">K335</f>
        <v>22925579.399999999</v>
      </c>
      <c r="L334" s="40">
        <f t="shared" ref="L334" si="388">L335</f>
        <v>22925.627399999998</v>
      </c>
      <c r="M334" s="6"/>
      <c r="N334" s="6"/>
      <c r="O334" s="6"/>
      <c r="P334" s="6"/>
      <c r="Q334" s="7"/>
      <c r="R334" s="8"/>
      <c r="S334" s="8"/>
      <c r="T334" s="8"/>
      <c r="U334" s="8"/>
      <c r="V334" s="8"/>
      <c r="W334" s="8"/>
      <c r="X334" s="8"/>
      <c r="Y334" s="8"/>
      <c r="Z334" s="14"/>
    </row>
    <row r="335" spans="1:26" ht="78.75" x14ac:dyDescent="0.25">
      <c r="A335" s="41" t="s">
        <v>363</v>
      </c>
      <c r="B335" s="42" t="s">
        <v>361</v>
      </c>
      <c r="C335" s="42" t="s">
        <v>377</v>
      </c>
      <c r="D335" s="42" t="s">
        <v>64</v>
      </c>
      <c r="E335" s="42" t="s">
        <v>364</v>
      </c>
      <c r="F335" s="42"/>
      <c r="G335" s="52">
        <f>G336</f>
        <v>25334059.399999999</v>
      </c>
      <c r="H335" s="43">
        <f>H336</f>
        <v>25334.059399999998</v>
      </c>
      <c r="I335" s="52">
        <f t="shared" ref="I335:J335" si="389">I336</f>
        <v>22925579.399999999</v>
      </c>
      <c r="J335" s="43">
        <f t="shared" si="389"/>
        <v>22925.627399999998</v>
      </c>
      <c r="K335" s="52">
        <f t="shared" ref="K335" si="390">K336</f>
        <v>22925579.399999999</v>
      </c>
      <c r="L335" s="43">
        <f t="shared" ref="L335" si="391">L336</f>
        <v>22925.627399999998</v>
      </c>
      <c r="M335" s="5"/>
      <c r="N335" s="5"/>
      <c r="O335" s="5"/>
      <c r="P335" s="5"/>
      <c r="Q335" s="9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63" x14ac:dyDescent="0.25">
      <c r="A336" s="41" t="s">
        <v>365</v>
      </c>
      <c r="B336" s="42" t="s">
        <v>361</v>
      </c>
      <c r="C336" s="42" t="s">
        <v>377</v>
      </c>
      <c r="D336" s="42" t="s">
        <v>64</v>
      </c>
      <c r="E336" s="42" t="s">
        <v>366</v>
      </c>
      <c r="F336" s="42"/>
      <c r="G336" s="52">
        <f>G337+G345</f>
        <v>25334059.399999999</v>
      </c>
      <c r="H336" s="43">
        <f>H337+H345</f>
        <v>25334.059399999998</v>
      </c>
      <c r="I336" s="52">
        <f t="shared" ref="I336" si="392">I337+I345</f>
        <v>22925579.399999999</v>
      </c>
      <c r="J336" s="43">
        <f>J337+J345</f>
        <v>22925.627399999998</v>
      </c>
      <c r="K336" s="52">
        <f t="shared" ref="K336" si="393">K337+K345</f>
        <v>22925579.399999999</v>
      </c>
      <c r="L336" s="43">
        <f t="shared" ref="L336" si="394">L337+L345</f>
        <v>22925.627399999998</v>
      </c>
      <c r="M336" s="5"/>
      <c r="N336" s="5"/>
      <c r="O336" s="5"/>
      <c r="P336" s="5"/>
      <c r="Q336" s="9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47.25" x14ac:dyDescent="0.25">
      <c r="A337" s="41" t="s">
        <v>390</v>
      </c>
      <c r="B337" s="42" t="s">
        <v>361</v>
      </c>
      <c r="C337" s="42" t="s">
        <v>377</v>
      </c>
      <c r="D337" s="42" t="s">
        <v>64</v>
      </c>
      <c r="E337" s="42" t="s">
        <v>391</v>
      </c>
      <c r="F337" s="42"/>
      <c r="G337" s="52">
        <f>G338+G341+G343</f>
        <v>6813262.3399999999</v>
      </c>
      <c r="H337" s="43">
        <f>H338+H341+H343</f>
        <v>6813.2623400000002</v>
      </c>
      <c r="I337" s="52">
        <f t="shared" ref="I337:L337" si="395">I338+I341+I343</f>
        <v>7027779.4000000004</v>
      </c>
      <c r="J337" s="43">
        <f>J338+J341+J343</f>
        <v>7027.8274000000001</v>
      </c>
      <c r="K337" s="52">
        <f t="shared" si="395"/>
        <v>7027779.4000000004</v>
      </c>
      <c r="L337" s="43">
        <f t="shared" si="395"/>
        <v>7027.8274000000001</v>
      </c>
      <c r="M337" s="5"/>
      <c r="N337" s="5"/>
      <c r="O337" s="5"/>
      <c r="P337" s="5"/>
      <c r="Q337" s="9"/>
      <c r="R337" s="10"/>
      <c r="S337" s="10"/>
      <c r="T337" s="10"/>
      <c r="U337" s="10"/>
      <c r="V337" s="10"/>
      <c r="W337" s="10"/>
      <c r="X337" s="10"/>
      <c r="Y337" s="10"/>
      <c r="Z337" s="11"/>
    </row>
    <row r="338" spans="1:26" ht="31.5" x14ac:dyDescent="0.25">
      <c r="A338" s="41" t="s">
        <v>70</v>
      </c>
      <c r="B338" s="42" t="s">
        <v>361</v>
      </c>
      <c r="C338" s="42" t="s">
        <v>377</v>
      </c>
      <c r="D338" s="42" t="s">
        <v>64</v>
      </c>
      <c r="E338" s="42" t="s">
        <v>392</v>
      </c>
      <c r="F338" s="42"/>
      <c r="G338" s="52">
        <f t="shared" ref="G338:I338" si="396">G339+G340</f>
        <v>354447.4</v>
      </c>
      <c r="H338" s="43">
        <f t="shared" si="396"/>
        <v>354.44740000000002</v>
      </c>
      <c r="I338" s="52">
        <f t="shared" si="396"/>
        <v>347427.4</v>
      </c>
      <c r="J338" s="43">
        <f>J339+J340</f>
        <v>347.42740000000003</v>
      </c>
      <c r="K338" s="52">
        <f t="shared" ref="K338" si="397">K339+K340</f>
        <v>347427.4</v>
      </c>
      <c r="L338" s="43">
        <f>L339+L340</f>
        <v>347.42740000000003</v>
      </c>
      <c r="M338" s="5"/>
      <c r="N338" s="5"/>
      <c r="O338" s="5"/>
      <c r="P338" s="5"/>
      <c r="Q338" s="9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78.75" x14ac:dyDescent="0.25">
      <c r="A339" s="17" t="s">
        <v>72</v>
      </c>
      <c r="B339" s="18" t="s">
        <v>361</v>
      </c>
      <c r="C339" s="18" t="s">
        <v>377</v>
      </c>
      <c r="D339" s="18" t="s">
        <v>64</v>
      </c>
      <c r="E339" s="18" t="s">
        <v>392</v>
      </c>
      <c r="F339" s="18" t="s">
        <v>42</v>
      </c>
      <c r="G339" s="53">
        <v>173238.39999999999</v>
      </c>
      <c r="H339" s="19">
        <f>G339/1000</f>
        <v>173.23839999999998</v>
      </c>
      <c r="I339" s="53">
        <v>166218.4</v>
      </c>
      <c r="J339" s="19">
        <f>I339/1000</f>
        <v>166.2184</v>
      </c>
      <c r="K339" s="53">
        <v>166218.4</v>
      </c>
      <c r="L339" s="19">
        <f>K339/1000</f>
        <v>166.2184</v>
      </c>
      <c r="M339" s="1"/>
      <c r="N339" s="1"/>
      <c r="O339" s="1"/>
      <c r="P339" s="1"/>
      <c r="Q339" s="12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47.25" x14ac:dyDescent="0.25">
      <c r="A340" s="17" t="s">
        <v>73</v>
      </c>
      <c r="B340" s="18" t="s">
        <v>361</v>
      </c>
      <c r="C340" s="18" t="s">
        <v>377</v>
      </c>
      <c r="D340" s="18" t="s">
        <v>64</v>
      </c>
      <c r="E340" s="18" t="s">
        <v>392</v>
      </c>
      <c r="F340" s="18" t="s">
        <v>44</v>
      </c>
      <c r="G340" s="53">
        <v>181209</v>
      </c>
      <c r="H340" s="19">
        <f>G340/1000</f>
        <v>181.209</v>
      </c>
      <c r="I340" s="53">
        <v>181209</v>
      </c>
      <c r="J340" s="19">
        <f>I340/1000</f>
        <v>181.209</v>
      </c>
      <c r="K340" s="53">
        <v>181209</v>
      </c>
      <c r="L340" s="19">
        <f>K340/1000</f>
        <v>181.209</v>
      </c>
      <c r="M340" s="1"/>
      <c r="N340" s="1"/>
      <c r="O340" s="1"/>
      <c r="P340" s="1"/>
      <c r="Q340" s="12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63" x14ac:dyDescent="0.25">
      <c r="A341" s="41" t="s">
        <v>30</v>
      </c>
      <c r="B341" s="42" t="s">
        <v>361</v>
      </c>
      <c r="C341" s="42" t="s">
        <v>377</v>
      </c>
      <c r="D341" s="42" t="s">
        <v>64</v>
      </c>
      <c r="E341" s="42" t="s">
        <v>393</v>
      </c>
      <c r="F341" s="42"/>
      <c r="G341" s="52">
        <f>G342</f>
        <v>1735047.28</v>
      </c>
      <c r="H341" s="43">
        <f>H342</f>
        <v>1735.04728</v>
      </c>
      <c r="I341" s="52">
        <v>1789152</v>
      </c>
      <c r="J341" s="43">
        <f>J342</f>
        <v>1789.2</v>
      </c>
      <c r="K341" s="52">
        <f t="shared" ref="K341:L341" si="398">K342</f>
        <v>1789152</v>
      </c>
      <c r="L341" s="43">
        <f t="shared" si="398"/>
        <v>1789.2</v>
      </c>
      <c r="M341" s="5"/>
      <c r="N341" s="5"/>
      <c r="O341" s="5"/>
      <c r="P341" s="5"/>
      <c r="Q341" s="9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36.5" customHeight="1" x14ac:dyDescent="0.25">
      <c r="A342" s="44" t="s">
        <v>32</v>
      </c>
      <c r="B342" s="18" t="s">
        <v>361</v>
      </c>
      <c r="C342" s="18" t="s">
        <v>377</v>
      </c>
      <c r="D342" s="18" t="s">
        <v>64</v>
      </c>
      <c r="E342" s="18" t="s">
        <v>393</v>
      </c>
      <c r="F342" s="18" t="s">
        <v>33</v>
      </c>
      <c r="G342" s="53">
        <v>1735047.28</v>
      </c>
      <c r="H342" s="19">
        <f>G342/1000</f>
        <v>1735.04728</v>
      </c>
      <c r="I342" s="53">
        <v>1789152</v>
      </c>
      <c r="J342" s="19">
        <v>1789.2</v>
      </c>
      <c r="K342" s="53">
        <v>1789152</v>
      </c>
      <c r="L342" s="19">
        <v>1789.2</v>
      </c>
      <c r="M342" s="1"/>
      <c r="N342" s="1"/>
      <c r="O342" s="1"/>
      <c r="P342" s="1"/>
      <c r="Q342" s="12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31.5" x14ac:dyDescent="0.25">
      <c r="A343" s="41" t="s">
        <v>34</v>
      </c>
      <c r="B343" s="42" t="s">
        <v>361</v>
      </c>
      <c r="C343" s="42" t="s">
        <v>377</v>
      </c>
      <c r="D343" s="42" t="s">
        <v>64</v>
      </c>
      <c r="E343" s="42" t="s">
        <v>394</v>
      </c>
      <c r="F343" s="42"/>
      <c r="G343" s="52">
        <f>G344</f>
        <v>4723767.66</v>
      </c>
      <c r="H343" s="43">
        <f>H344</f>
        <v>4723.7676600000004</v>
      </c>
      <c r="I343" s="52">
        <v>4891200</v>
      </c>
      <c r="J343" s="43">
        <f>J344</f>
        <v>4891.2</v>
      </c>
      <c r="K343" s="52">
        <f t="shared" ref="K343:L343" si="399">K344</f>
        <v>4891200</v>
      </c>
      <c r="L343" s="43">
        <f t="shared" si="399"/>
        <v>4891.2</v>
      </c>
      <c r="M343" s="5"/>
      <c r="N343" s="5"/>
      <c r="O343" s="5"/>
      <c r="P343" s="5"/>
      <c r="Q343" s="9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1.75" x14ac:dyDescent="0.25">
      <c r="A344" s="17" t="s">
        <v>36</v>
      </c>
      <c r="B344" s="18" t="s">
        <v>361</v>
      </c>
      <c r="C344" s="18" t="s">
        <v>377</v>
      </c>
      <c r="D344" s="18" t="s">
        <v>64</v>
      </c>
      <c r="E344" s="18" t="s">
        <v>394</v>
      </c>
      <c r="F344" s="18" t="s">
        <v>33</v>
      </c>
      <c r="G344" s="53">
        <v>4723767.66</v>
      </c>
      <c r="H344" s="19">
        <f>G344/1000</f>
        <v>4723.7676600000004</v>
      </c>
      <c r="I344" s="53">
        <v>4891200</v>
      </c>
      <c r="J344" s="19">
        <v>4891.2</v>
      </c>
      <c r="K344" s="53">
        <v>4891200</v>
      </c>
      <c r="L344" s="19">
        <v>4891.2</v>
      </c>
      <c r="M344" s="1"/>
      <c r="N344" s="1"/>
      <c r="O344" s="1"/>
      <c r="P344" s="1"/>
      <c r="Q344" s="12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47.25" x14ac:dyDescent="0.25">
      <c r="A345" s="41" t="s">
        <v>395</v>
      </c>
      <c r="B345" s="42" t="s">
        <v>361</v>
      </c>
      <c r="C345" s="42" t="s">
        <v>377</v>
      </c>
      <c r="D345" s="42" t="s">
        <v>64</v>
      </c>
      <c r="E345" s="42" t="s">
        <v>396</v>
      </c>
      <c r="F345" s="42"/>
      <c r="G345" s="52">
        <f>G346+G348</f>
        <v>18520797.059999999</v>
      </c>
      <c r="H345" s="43">
        <f>H346+H348</f>
        <v>18520.797059999997</v>
      </c>
      <c r="I345" s="52">
        <f t="shared" ref="I345" si="400">I346+I348</f>
        <v>15897800</v>
      </c>
      <c r="J345" s="43">
        <f>J346+J348</f>
        <v>15897.8</v>
      </c>
      <c r="K345" s="52">
        <f t="shared" ref="K345:L345" si="401">K346+K348</f>
        <v>15897800</v>
      </c>
      <c r="L345" s="43">
        <f t="shared" si="401"/>
        <v>15897.8</v>
      </c>
      <c r="M345" s="5"/>
      <c r="N345" s="5"/>
      <c r="O345" s="5"/>
      <c r="P345" s="5"/>
      <c r="Q345" s="9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1.5" x14ac:dyDescent="0.25">
      <c r="A346" s="41" t="s">
        <v>397</v>
      </c>
      <c r="B346" s="42" t="s">
        <v>361</v>
      </c>
      <c r="C346" s="42" t="s">
        <v>377</v>
      </c>
      <c r="D346" s="42" t="s">
        <v>64</v>
      </c>
      <c r="E346" s="42" t="s">
        <v>398</v>
      </c>
      <c r="F346" s="42"/>
      <c r="G346" s="52">
        <f>G347</f>
        <v>220000</v>
      </c>
      <c r="H346" s="43">
        <f>H347</f>
        <v>220</v>
      </c>
      <c r="I346" s="52">
        <v>225000</v>
      </c>
      <c r="J346" s="43">
        <f>J347</f>
        <v>225</v>
      </c>
      <c r="K346" s="52">
        <f t="shared" ref="K346:L346" si="402">K347</f>
        <v>225000</v>
      </c>
      <c r="L346" s="43">
        <f t="shared" si="402"/>
        <v>225</v>
      </c>
      <c r="M346" s="5"/>
      <c r="N346" s="5"/>
      <c r="O346" s="5"/>
      <c r="P346" s="5"/>
      <c r="Q346" s="9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64.5" customHeight="1" x14ac:dyDescent="0.25">
      <c r="A347" s="17" t="s">
        <v>399</v>
      </c>
      <c r="B347" s="18" t="s">
        <v>361</v>
      </c>
      <c r="C347" s="18" t="s">
        <v>377</v>
      </c>
      <c r="D347" s="18" t="s">
        <v>64</v>
      </c>
      <c r="E347" s="18" t="s">
        <v>398</v>
      </c>
      <c r="F347" s="18" t="s">
        <v>42</v>
      </c>
      <c r="G347" s="53">
        <v>220000</v>
      </c>
      <c r="H347" s="19">
        <f>G347/1000</f>
        <v>220</v>
      </c>
      <c r="I347" s="53">
        <v>225000</v>
      </c>
      <c r="J347" s="19">
        <v>225</v>
      </c>
      <c r="K347" s="53">
        <v>225000</v>
      </c>
      <c r="L347" s="19">
        <v>225</v>
      </c>
      <c r="M347" s="1"/>
      <c r="N347" s="1"/>
      <c r="O347" s="1"/>
      <c r="P347" s="1"/>
      <c r="Q347" s="12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31.5" x14ac:dyDescent="0.25">
      <c r="A348" s="41" t="s">
        <v>126</v>
      </c>
      <c r="B348" s="42" t="s">
        <v>361</v>
      </c>
      <c r="C348" s="42" t="s">
        <v>377</v>
      </c>
      <c r="D348" s="42" t="s">
        <v>64</v>
      </c>
      <c r="E348" s="42" t="s">
        <v>400</v>
      </c>
      <c r="F348" s="42"/>
      <c r="G348" s="52">
        <f>G349</f>
        <v>18300797.059999999</v>
      </c>
      <c r="H348" s="43">
        <f>H349</f>
        <v>18300.797059999997</v>
      </c>
      <c r="I348" s="52">
        <f>I349</f>
        <v>15672800</v>
      </c>
      <c r="J348" s="43">
        <f>J349</f>
        <v>15672.8</v>
      </c>
      <c r="K348" s="52">
        <f t="shared" ref="K348:L348" si="403">K349</f>
        <v>15672800</v>
      </c>
      <c r="L348" s="43">
        <f t="shared" si="403"/>
        <v>15672.8</v>
      </c>
      <c r="M348" s="5"/>
      <c r="N348" s="5"/>
      <c r="O348" s="5"/>
      <c r="P348" s="5"/>
      <c r="Q348" s="9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1.75" x14ac:dyDescent="0.25">
      <c r="A349" s="17" t="s">
        <v>128</v>
      </c>
      <c r="B349" s="18" t="s">
        <v>361</v>
      </c>
      <c r="C349" s="18" t="s">
        <v>377</v>
      </c>
      <c r="D349" s="18" t="s">
        <v>64</v>
      </c>
      <c r="E349" s="18" t="s">
        <v>400</v>
      </c>
      <c r="F349" s="18" t="s">
        <v>33</v>
      </c>
      <c r="G349" s="53">
        <v>18300797.059999999</v>
      </c>
      <c r="H349" s="19">
        <f>G349/1000</f>
        <v>18300.797059999997</v>
      </c>
      <c r="I349" s="53">
        <v>15672800</v>
      </c>
      <c r="J349" s="19">
        <v>15672.8</v>
      </c>
      <c r="K349" s="53">
        <v>15672800</v>
      </c>
      <c r="L349" s="19">
        <v>15672.8</v>
      </c>
      <c r="M349" s="1"/>
      <c r="N349" s="1"/>
      <c r="O349" s="1"/>
      <c r="P349" s="1"/>
      <c r="Q349" s="12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31.5" x14ac:dyDescent="0.25">
      <c r="A350" s="38" t="s">
        <v>401</v>
      </c>
      <c r="B350" s="39" t="s">
        <v>361</v>
      </c>
      <c r="C350" s="39" t="s">
        <v>45</v>
      </c>
      <c r="D350" s="39" t="s">
        <v>20</v>
      </c>
      <c r="E350" s="39"/>
      <c r="F350" s="39"/>
      <c r="G350" s="51">
        <f t="shared" ref="G350:H353" si="404">G351</f>
        <v>3542000</v>
      </c>
      <c r="H350" s="40">
        <f t="shared" si="404"/>
        <v>3542</v>
      </c>
      <c r="I350" s="51">
        <f t="shared" ref="I350:J350" si="405">I351</f>
        <v>4567680</v>
      </c>
      <c r="J350" s="40">
        <f t="shared" si="405"/>
        <v>4567.7</v>
      </c>
      <c r="K350" s="51">
        <f t="shared" ref="K350" si="406">K351</f>
        <v>4567680</v>
      </c>
      <c r="L350" s="40">
        <f t="shared" ref="L350" si="407">L351</f>
        <v>4567.7</v>
      </c>
      <c r="M350" s="6"/>
      <c r="N350" s="6"/>
      <c r="O350" s="6"/>
      <c r="P350" s="6"/>
      <c r="Q350" s="7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x14ac:dyDescent="0.25">
      <c r="A351" s="38" t="s">
        <v>402</v>
      </c>
      <c r="B351" s="39" t="s">
        <v>361</v>
      </c>
      <c r="C351" s="39" t="s">
        <v>45</v>
      </c>
      <c r="D351" s="39" t="s">
        <v>59</v>
      </c>
      <c r="E351" s="39"/>
      <c r="F351" s="39"/>
      <c r="G351" s="51">
        <f t="shared" si="404"/>
        <v>3542000</v>
      </c>
      <c r="H351" s="40">
        <f t="shared" si="404"/>
        <v>3542</v>
      </c>
      <c r="I351" s="51">
        <f t="shared" ref="I351:J351" si="408">I352</f>
        <v>4567680</v>
      </c>
      <c r="J351" s="40">
        <f t="shared" si="408"/>
        <v>4567.7</v>
      </c>
      <c r="K351" s="51">
        <f t="shared" ref="K351" si="409">K352</f>
        <v>4567680</v>
      </c>
      <c r="L351" s="40">
        <f t="shared" ref="L351" si="410">L352</f>
        <v>4567.7</v>
      </c>
      <c r="M351" s="6"/>
      <c r="N351" s="6"/>
      <c r="O351" s="6"/>
      <c r="P351" s="6"/>
      <c r="Q351" s="7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64.5" customHeight="1" x14ac:dyDescent="0.25">
      <c r="A352" s="41" t="s">
        <v>363</v>
      </c>
      <c r="B352" s="42" t="s">
        <v>361</v>
      </c>
      <c r="C352" s="42" t="s">
        <v>45</v>
      </c>
      <c r="D352" s="42" t="s">
        <v>59</v>
      </c>
      <c r="E352" s="42" t="s">
        <v>364</v>
      </c>
      <c r="F352" s="42"/>
      <c r="G352" s="52">
        <f t="shared" si="404"/>
        <v>3542000</v>
      </c>
      <c r="H352" s="43">
        <f t="shared" si="404"/>
        <v>3542</v>
      </c>
      <c r="I352" s="52">
        <f t="shared" ref="I352:J352" si="411">I353</f>
        <v>4567680</v>
      </c>
      <c r="J352" s="43">
        <f t="shared" si="411"/>
        <v>4567.7</v>
      </c>
      <c r="K352" s="52">
        <f t="shared" ref="K352" si="412">K353</f>
        <v>4567680</v>
      </c>
      <c r="L352" s="43">
        <f t="shared" ref="L352" si="413">L353</f>
        <v>4567.7</v>
      </c>
      <c r="M352" s="5"/>
      <c r="N352" s="5"/>
      <c r="O352" s="5"/>
      <c r="P352" s="5"/>
      <c r="Q352" s="9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63" x14ac:dyDescent="0.25">
      <c r="A353" s="41" t="s">
        <v>403</v>
      </c>
      <c r="B353" s="42" t="s">
        <v>361</v>
      </c>
      <c r="C353" s="42" t="s">
        <v>45</v>
      </c>
      <c r="D353" s="42" t="s">
        <v>59</v>
      </c>
      <c r="E353" s="42" t="s">
        <v>404</v>
      </c>
      <c r="F353" s="42"/>
      <c r="G353" s="52">
        <f t="shared" si="404"/>
        <v>3542000</v>
      </c>
      <c r="H353" s="43">
        <f t="shared" si="404"/>
        <v>3542</v>
      </c>
      <c r="I353" s="52">
        <f t="shared" ref="I353:J353" si="414">I354</f>
        <v>4567680</v>
      </c>
      <c r="J353" s="43">
        <f t="shared" si="414"/>
        <v>4567.7</v>
      </c>
      <c r="K353" s="52">
        <f t="shared" ref="K353" si="415">K354</f>
        <v>4567680</v>
      </c>
      <c r="L353" s="43">
        <f t="shared" ref="L353" si="416">L354</f>
        <v>4567.7</v>
      </c>
      <c r="M353" s="5"/>
      <c r="N353" s="5"/>
      <c r="O353" s="5"/>
      <c r="P353" s="5"/>
      <c r="Q353" s="9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63" x14ac:dyDescent="0.25">
      <c r="A354" s="41" t="s">
        <v>405</v>
      </c>
      <c r="B354" s="42" t="s">
        <v>361</v>
      </c>
      <c r="C354" s="42" t="s">
        <v>45</v>
      </c>
      <c r="D354" s="42" t="s">
        <v>59</v>
      </c>
      <c r="E354" s="42" t="s">
        <v>406</v>
      </c>
      <c r="F354" s="42"/>
      <c r="G354" s="52">
        <f>G355+G357+G359</f>
        <v>3542000</v>
      </c>
      <c r="H354" s="43">
        <f>H355+H357+H359</f>
        <v>3542</v>
      </c>
      <c r="I354" s="52">
        <f t="shared" ref="I354:J354" si="417">I355+I357+I359</f>
        <v>4567680</v>
      </c>
      <c r="J354" s="43">
        <f t="shared" si="417"/>
        <v>4567.7</v>
      </c>
      <c r="K354" s="52">
        <f t="shared" ref="K354" si="418">K355+K357+K359</f>
        <v>4567680</v>
      </c>
      <c r="L354" s="43">
        <f t="shared" ref="L354" si="419">L355+L357+L359</f>
        <v>4567.7</v>
      </c>
      <c r="M354" s="5"/>
      <c r="N354" s="5"/>
      <c r="O354" s="5"/>
      <c r="P354" s="5"/>
      <c r="Q354" s="9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47.25" x14ac:dyDescent="0.25">
      <c r="A355" s="41" t="s">
        <v>407</v>
      </c>
      <c r="B355" s="42" t="s">
        <v>361</v>
      </c>
      <c r="C355" s="42" t="s">
        <v>45</v>
      </c>
      <c r="D355" s="42" t="s">
        <v>59</v>
      </c>
      <c r="E355" s="42" t="s">
        <v>408</v>
      </c>
      <c r="F355" s="42"/>
      <c r="G355" s="52">
        <f>G356</f>
        <v>300000</v>
      </c>
      <c r="H355" s="43">
        <f>H356</f>
        <v>300</v>
      </c>
      <c r="I355" s="52">
        <v>1200000</v>
      </c>
      <c r="J355" s="43">
        <v>1200</v>
      </c>
      <c r="K355" s="52">
        <v>1200000</v>
      </c>
      <c r="L355" s="43">
        <v>1200</v>
      </c>
      <c r="M355" s="5"/>
      <c r="N355" s="5"/>
      <c r="O355" s="5"/>
      <c r="P355" s="5"/>
      <c r="Q355" s="9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94.5" x14ac:dyDescent="0.25">
      <c r="A356" s="17" t="s">
        <v>409</v>
      </c>
      <c r="B356" s="18" t="s">
        <v>361</v>
      </c>
      <c r="C356" s="18" t="s">
        <v>45</v>
      </c>
      <c r="D356" s="18" t="s">
        <v>59</v>
      </c>
      <c r="E356" s="18" t="s">
        <v>408</v>
      </c>
      <c r="F356" s="18" t="s">
        <v>164</v>
      </c>
      <c r="G356" s="53">
        <v>300000</v>
      </c>
      <c r="H356" s="19">
        <f>G356/1000</f>
        <v>300</v>
      </c>
      <c r="I356" s="53">
        <v>1200000</v>
      </c>
      <c r="J356" s="19">
        <v>1200</v>
      </c>
      <c r="K356" s="53">
        <v>1200000</v>
      </c>
      <c r="L356" s="19">
        <v>1200</v>
      </c>
      <c r="M356" s="1"/>
      <c r="N356" s="1"/>
      <c r="O356" s="1"/>
      <c r="P356" s="1"/>
      <c r="Q356" s="12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31.5" x14ac:dyDescent="0.25">
      <c r="A357" s="41" t="s">
        <v>397</v>
      </c>
      <c r="B357" s="42" t="s">
        <v>361</v>
      </c>
      <c r="C357" s="42" t="s">
        <v>45</v>
      </c>
      <c r="D357" s="42" t="s">
        <v>59</v>
      </c>
      <c r="E357" s="42" t="s">
        <v>410</v>
      </c>
      <c r="F357" s="42"/>
      <c r="G357" s="52">
        <v>100000</v>
      </c>
      <c r="H357" s="43">
        <v>100</v>
      </c>
      <c r="I357" s="52">
        <v>100000</v>
      </c>
      <c r="J357" s="43">
        <v>100</v>
      </c>
      <c r="K357" s="52">
        <v>100000</v>
      </c>
      <c r="L357" s="43">
        <v>100</v>
      </c>
      <c r="M357" s="5"/>
      <c r="N357" s="5"/>
      <c r="O357" s="5"/>
      <c r="P357" s="5"/>
      <c r="Q357" s="9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78.75" x14ac:dyDescent="0.25">
      <c r="A358" s="17" t="s">
        <v>399</v>
      </c>
      <c r="B358" s="18" t="s">
        <v>361</v>
      </c>
      <c r="C358" s="18" t="s">
        <v>45</v>
      </c>
      <c r="D358" s="18" t="s">
        <v>59</v>
      </c>
      <c r="E358" s="18" t="s">
        <v>410</v>
      </c>
      <c r="F358" s="18" t="s">
        <v>42</v>
      </c>
      <c r="G358" s="53">
        <v>100000</v>
      </c>
      <c r="H358" s="19">
        <v>100</v>
      </c>
      <c r="I358" s="53">
        <v>100000</v>
      </c>
      <c r="J358" s="19">
        <v>100</v>
      </c>
      <c r="K358" s="53">
        <v>100000</v>
      </c>
      <c r="L358" s="19">
        <v>100</v>
      </c>
      <c r="M358" s="1"/>
      <c r="N358" s="1"/>
      <c r="O358" s="1"/>
      <c r="P358" s="1"/>
      <c r="Q358" s="12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31.5" x14ac:dyDescent="0.25">
      <c r="A359" s="41" t="s">
        <v>126</v>
      </c>
      <c r="B359" s="42" t="s">
        <v>361</v>
      </c>
      <c r="C359" s="42" t="s">
        <v>45</v>
      </c>
      <c r="D359" s="42" t="s">
        <v>59</v>
      </c>
      <c r="E359" s="42" t="s">
        <v>411</v>
      </c>
      <c r="F359" s="42"/>
      <c r="G359" s="52">
        <v>3142000</v>
      </c>
      <c r="H359" s="43">
        <v>3142</v>
      </c>
      <c r="I359" s="52">
        <v>3267680</v>
      </c>
      <c r="J359" s="43">
        <v>3267.7</v>
      </c>
      <c r="K359" s="52">
        <v>3267680</v>
      </c>
      <c r="L359" s="43">
        <v>3267.7</v>
      </c>
      <c r="M359" s="5"/>
      <c r="N359" s="5"/>
      <c r="O359" s="5"/>
      <c r="P359" s="5"/>
      <c r="Q359" s="9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05.75" customHeight="1" x14ac:dyDescent="0.25">
      <c r="A360" s="17" t="s">
        <v>128</v>
      </c>
      <c r="B360" s="18" t="s">
        <v>361</v>
      </c>
      <c r="C360" s="18" t="s">
        <v>45</v>
      </c>
      <c r="D360" s="18" t="s">
        <v>59</v>
      </c>
      <c r="E360" s="18" t="s">
        <v>411</v>
      </c>
      <c r="F360" s="18" t="s">
        <v>33</v>
      </c>
      <c r="G360" s="53">
        <v>3142000</v>
      </c>
      <c r="H360" s="19">
        <v>3142</v>
      </c>
      <c r="I360" s="53">
        <v>3267680</v>
      </c>
      <c r="J360" s="19">
        <v>3267.7</v>
      </c>
      <c r="K360" s="53">
        <v>3267680</v>
      </c>
      <c r="L360" s="19">
        <v>3267.7</v>
      </c>
      <c r="M360" s="1"/>
      <c r="N360" s="1"/>
      <c r="O360" s="1"/>
      <c r="P360" s="1"/>
      <c r="Q360" s="12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63" x14ac:dyDescent="0.25">
      <c r="A361" s="38" t="s">
        <v>413</v>
      </c>
      <c r="B361" s="39" t="s">
        <v>412</v>
      </c>
      <c r="C361" s="39"/>
      <c r="D361" s="39"/>
      <c r="E361" s="39"/>
      <c r="F361" s="39"/>
      <c r="G361" s="51">
        <f t="shared" ref="G361:H363" si="420">G362</f>
        <v>2997360</v>
      </c>
      <c r="H361" s="40">
        <f t="shared" si="420"/>
        <v>2997.36</v>
      </c>
      <c r="I361" s="51">
        <f t="shared" ref="I361:J361" si="421">I362</f>
        <v>3119655</v>
      </c>
      <c r="J361" s="40">
        <f t="shared" si="421"/>
        <v>3119.7</v>
      </c>
      <c r="K361" s="51">
        <f t="shared" ref="K361" si="422">K362</f>
        <v>3119655</v>
      </c>
      <c r="L361" s="40">
        <f t="shared" ref="L361" si="423">L362</f>
        <v>3119.7</v>
      </c>
      <c r="M361" s="6"/>
      <c r="N361" s="6"/>
      <c r="O361" s="6"/>
      <c r="P361" s="6"/>
      <c r="Q361" s="7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31.5" x14ac:dyDescent="0.25">
      <c r="A362" s="38" t="s">
        <v>21</v>
      </c>
      <c r="B362" s="39" t="s">
        <v>412</v>
      </c>
      <c r="C362" s="39" t="s">
        <v>19</v>
      </c>
      <c r="D362" s="39" t="s">
        <v>20</v>
      </c>
      <c r="E362" s="39"/>
      <c r="F362" s="39"/>
      <c r="G362" s="51">
        <f t="shared" si="420"/>
        <v>2997360</v>
      </c>
      <c r="H362" s="40">
        <f t="shared" si="420"/>
        <v>2997.36</v>
      </c>
      <c r="I362" s="51">
        <f t="shared" ref="I362:J362" si="424">I363</f>
        <v>3119655</v>
      </c>
      <c r="J362" s="40">
        <f t="shared" si="424"/>
        <v>3119.7</v>
      </c>
      <c r="K362" s="51">
        <f t="shared" ref="K362" si="425">K363</f>
        <v>3119655</v>
      </c>
      <c r="L362" s="40">
        <f t="shared" ref="L362" si="426">L363</f>
        <v>3119.7</v>
      </c>
      <c r="M362" s="6"/>
      <c r="N362" s="6"/>
      <c r="O362" s="6"/>
      <c r="P362" s="6"/>
      <c r="Q362" s="7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78.75" x14ac:dyDescent="0.25">
      <c r="A363" s="38" t="s">
        <v>23</v>
      </c>
      <c r="B363" s="39" t="s">
        <v>412</v>
      </c>
      <c r="C363" s="39" t="s">
        <v>19</v>
      </c>
      <c r="D363" s="39" t="s">
        <v>22</v>
      </c>
      <c r="E363" s="39"/>
      <c r="F363" s="39"/>
      <c r="G363" s="51">
        <f t="shared" si="420"/>
        <v>2997360</v>
      </c>
      <c r="H363" s="40">
        <f t="shared" si="420"/>
        <v>2997.36</v>
      </c>
      <c r="I363" s="51">
        <f t="shared" ref="I363:J363" si="427">I364</f>
        <v>3119655</v>
      </c>
      <c r="J363" s="40">
        <f t="shared" si="427"/>
        <v>3119.7</v>
      </c>
      <c r="K363" s="51">
        <f t="shared" ref="K363" si="428">K364</f>
        <v>3119655</v>
      </c>
      <c r="L363" s="40">
        <f t="shared" ref="L363" si="429">L364</f>
        <v>3119.7</v>
      </c>
      <c r="M363" s="6"/>
      <c r="N363" s="6"/>
      <c r="O363" s="6"/>
      <c r="P363" s="6"/>
      <c r="Q363" s="7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x14ac:dyDescent="0.25">
      <c r="A364" s="41" t="s">
        <v>47</v>
      </c>
      <c r="B364" s="42" t="s">
        <v>412</v>
      </c>
      <c r="C364" s="42" t="s">
        <v>19</v>
      </c>
      <c r="D364" s="42" t="s">
        <v>22</v>
      </c>
      <c r="E364" s="42" t="s">
        <v>48</v>
      </c>
      <c r="F364" s="42"/>
      <c r="G364" s="52">
        <f>G365+G367+G369</f>
        <v>2997360</v>
      </c>
      <c r="H364" s="43">
        <f>H365+H367+H369</f>
        <v>2997.36</v>
      </c>
      <c r="I364" s="52">
        <f t="shared" ref="I364:J364" si="430">I365+I367+I369</f>
        <v>3119655</v>
      </c>
      <c r="J364" s="43">
        <f t="shared" si="430"/>
        <v>3119.7</v>
      </c>
      <c r="K364" s="52">
        <f t="shared" ref="K364" si="431">K365+K367+K369</f>
        <v>3119655</v>
      </c>
      <c r="L364" s="43">
        <f t="shared" ref="L364" si="432">L365+L367+L369</f>
        <v>3119.7</v>
      </c>
      <c r="M364" s="5"/>
      <c r="N364" s="5"/>
      <c r="O364" s="5"/>
      <c r="P364" s="5"/>
      <c r="Q364" s="9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1.5" x14ac:dyDescent="0.25">
      <c r="A365" s="41" t="s">
        <v>206</v>
      </c>
      <c r="B365" s="42" t="s">
        <v>412</v>
      </c>
      <c r="C365" s="42" t="s">
        <v>19</v>
      </c>
      <c r="D365" s="42" t="s">
        <v>22</v>
      </c>
      <c r="E365" s="42" t="s">
        <v>207</v>
      </c>
      <c r="F365" s="42"/>
      <c r="G365" s="52">
        <f>G366</f>
        <v>1051700</v>
      </c>
      <c r="H365" s="43">
        <f>H366</f>
        <v>1051.7</v>
      </c>
      <c r="I365" s="52">
        <v>1098968</v>
      </c>
      <c r="J365" s="43">
        <v>1099</v>
      </c>
      <c r="K365" s="52">
        <v>1098968</v>
      </c>
      <c r="L365" s="43">
        <v>1099</v>
      </c>
      <c r="M365" s="5"/>
      <c r="N365" s="5"/>
      <c r="O365" s="5"/>
      <c r="P365" s="5"/>
      <c r="Q365" s="9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1.75" x14ac:dyDescent="0.25">
      <c r="A366" s="17" t="s">
        <v>208</v>
      </c>
      <c r="B366" s="18" t="s">
        <v>412</v>
      </c>
      <c r="C366" s="18" t="s">
        <v>19</v>
      </c>
      <c r="D366" s="18" t="s">
        <v>22</v>
      </c>
      <c r="E366" s="18" t="s">
        <v>207</v>
      </c>
      <c r="F366" s="18" t="s">
        <v>33</v>
      </c>
      <c r="G366" s="53">
        <v>1051700</v>
      </c>
      <c r="H366" s="19">
        <f>G366/1000</f>
        <v>1051.7</v>
      </c>
      <c r="I366" s="53">
        <v>1098968</v>
      </c>
      <c r="J366" s="19">
        <v>1099</v>
      </c>
      <c r="K366" s="53">
        <v>1098968</v>
      </c>
      <c r="L366" s="19">
        <v>1099</v>
      </c>
      <c r="M366" s="1"/>
      <c r="N366" s="1"/>
      <c r="O366" s="1"/>
      <c r="P366" s="1"/>
      <c r="Q366" s="12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63" x14ac:dyDescent="0.25">
      <c r="A367" s="41" t="s">
        <v>61</v>
      </c>
      <c r="B367" s="42" t="s">
        <v>412</v>
      </c>
      <c r="C367" s="42" t="s">
        <v>19</v>
      </c>
      <c r="D367" s="42" t="s">
        <v>22</v>
      </c>
      <c r="E367" s="42" t="s">
        <v>62</v>
      </c>
      <c r="F367" s="42"/>
      <c r="G367" s="52">
        <f>G368</f>
        <v>1745660</v>
      </c>
      <c r="H367" s="43">
        <f>H368</f>
        <v>1745.66</v>
      </c>
      <c r="I367" s="52">
        <v>1820687</v>
      </c>
      <c r="J367" s="43">
        <v>1820.7</v>
      </c>
      <c r="K367" s="52">
        <v>1820687</v>
      </c>
      <c r="L367" s="43">
        <v>1820.7</v>
      </c>
      <c r="M367" s="5"/>
      <c r="N367" s="5"/>
      <c r="O367" s="5"/>
      <c r="P367" s="5"/>
      <c r="Q367" s="9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34.25" customHeight="1" x14ac:dyDescent="0.25">
      <c r="A368" s="44" t="s">
        <v>63</v>
      </c>
      <c r="B368" s="18" t="s">
        <v>412</v>
      </c>
      <c r="C368" s="18" t="s">
        <v>19</v>
      </c>
      <c r="D368" s="18" t="s">
        <v>22</v>
      </c>
      <c r="E368" s="18" t="s">
        <v>62</v>
      </c>
      <c r="F368" s="18" t="s">
        <v>33</v>
      </c>
      <c r="G368" s="53">
        <v>1745660</v>
      </c>
      <c r="H368" s="19">
        <f>G368/1000</f>
        <v>1745.66</v>
      </c>
      <c r="I368" s="53">
        <v>1820687</v>
      </c>
      <c r="J368" s="19">
        <v>1820.7</v>
      </c>
      <c r="K368" s="53">
        <v>1820687</v>
      </c>
      <c r="L368" s="19">
        <v>1820.7</v>
      </c>
      <c r="M368" s="1"/>
      <c r="N368" s="1"/>
      <c r="O368" s="1"/>
      <c r="P368" s="1"/>
      <c r="Q368" s="12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47.25" x14ac:dyDescent="0.25">
      <c r="A369" s="41" t="s">
        <v>414</v>
      </c>
      <c r="B369" s="42" t="s">
        <v>412</v>
      </c>
      <c r="C369" s="42" t="s">
        <v>19</v>
      </c>
      <c r="D369" s="42" t="s">
        <v>22</v>
      </c>
      <c r="E369" s="42" t="s">
        <v>415</v>
      </c>
      <c r="F369" s="42"/>
      <c r="G369" s="52">
        <v>200000</v>
      </c>
      <c r="H369" s="43">
        <v>200</v>
      </c>
      <c r="I369" s="52">
        <v>200000</v>
      </c>
      <c r="J369" s="43">
        <v>200</v>
      </c>
      <c r="K369" s="52">
        <v>200000</v>
      </c>
      <c r="L369" s="43">
        <v>200</v>
      </c>
      <c r="M369" s="5"/>
      <c r="N369" s="5"/>
      <c r="O369" s="5"/>
      <c r="P369" s="5"/>
      <c r="Q369" s="9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1.5" x14ac:dyDescent="0.25">
      <c r="A370" s="41" t="s">
        <v>416</v>
      </c>
      <c r="B370" s="42" t="s">
        <v>412</v>
      </c>
      <c r="C370" s="42" t="s">
        <v>19</v>
      </c>
      <c r="D370" s="42" t="s">
        <v>22</v>
      </c>
      <c r="E370" s="42" t="s">
        <v>417</v>
      </c>
      <c r="F370" s="42"/>
      <c r="G370" s="52">
        <v>200000</v>
      </c>
      <c r="H370" s="43">
        <v>200</v>
      </c>
      <c r="I370" s="52">
        <v>200000</v>
      </c>
      <c r="J370" s="43">
        <v>200</v>
      </c>
      <c r="K370" s="52">
        <v>200000</v>
      </c>
      <c r="L370" s="43">
        <v>200</v>
      </c>
      <c r="M370" s="5"/>
      <c r="N370" s="5"/>
      <c r="O370" s="5"/>
      <c r="P370" s="5"/>
      <c r="Q370" s="9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78.75" x14ac:dyDescent="0.25">
      <c r="A371" s="17" t="s">
        <v>418</v>
      </c>
      <c r="B371" s="18" t="s">
        <v>412</v>
      </c>
      <c r="C371" s="18" t="s">
        <v>19</v>
      </c>
      <c r="D371" s="18" t="s">
        <v>22</v>
      </c>
      <c r="E371" s="18" t="s">
        <v>417</v>
      </c>
      <c r="F371" s="18" t="s">
        <v>42</v>
      </c>
      <c r="G371" s="53">
        <v>200000</v>
      </c>
      <c r="H371" s="19">
        <v>200</v>
      </c>
      <c r="I371" s="53">
        <v>200000</v>
      </c>
      <c r="J371" s="19">
        <v>200</v>
      </c>
      <c r="K371" s="53">
        <v>200000</v>
      </c>
      <c r="L371" s="19">
        <v>200</v>
      </c>
      <c r="M371" s="1"/>
      <c r="N371" s="1"/>
      <c r="O371" s="1"/>
      <c r="P371" s="1"/>
      <c r="Q371" s="12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s="26" customFormat="1" ht="68.25" customHeight="1" x14ac:dyDescent="0.25">
      <c r="A372" s="38" t="s">
        <v>420</v>
      </c>
      <c r="B372" s="39" t="s">
        <v>419</v>
      </c>
      <c r="C372" s="39"/>
      <c r="D372" s="39"/>
      <c r="E372" s="39"/>
      <c r="F372" s="39"/>
      <c r="G372" s="51">
        <f>G373+G384+G397+G419+G438</f>
        <v>172804035.14999998</v>
      </c>
      <c r="H372" s="40">
        <f>H373+H384+H397+H419+H438</f>
        <v>172804.03328999999</v>
      </c>
      <c r="I372" s="51">
        <f t="shared" ref="I372:J372" si="433">I373+I384+I397+I419+I438</f>
        <v>142258216.86000001</v>
      </c>
      <c r="J372" s="40">
        <f t="shared" si="433"/>
        <v>142258.1</v>
      </c>
      <c r="K372" s="51">
        <f t="shared" ref="K372" si="434">K373+K384+K397+K419+K438</f>
        <v>116316812.66</v>
      </c>
      <c r="L372" s="40">
        <f t="shared" ref="L372" si="435">L373+L384+L397+L419+L438</f>
        <v>116316.7</v>
      </c>
      <c r="M372" s="27"/>
      <c r="N372" s="27"/>
      <c r="O372" s="27"/>
      <c r="P372" s="27"/>
      <c r="Q372" s="28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31.5" x14ac:dyDescent="0.25">
      <c r="A373" s="38" t="s">
        <v>21</v>
      </c>
      <c r="B373" s="39" t="s">
        <v>419</v>
      </c>
      <c r="C373" s="39" t="s">
        <v>19</v>
      </c>
      <c r="D373" s="39" t="s">
        <v>20</v>
      </c>
      <c r="E373" s="39"/>
      <c r="F373" s="39"/>
      <c r="G373" s="51">
        <v>11845936</v>
      </c>
      <c r="H373" s="40">
        <f>H374</f>
        <v>11845.9</v>
      </c>
      <c r="I373" s="51">
        <f t="shared" ref="I373:J373" si="436">I374</f>
        <v>12315774</v>
      </c>
      <c r="J373" s="40">
        <f t="shared" si="436"/>
        <v>12315.7</v>
      </c>
      <c r="K373" s="51">
        <f t="shared" ref="K373" si="437">K374</f>
        <v>12315774</v>
      </c>
      <c r="L373" s="40">
        <f t="shared" ref="L373" si="438">L374</f>
        <v>12315.7</v>
      </c>
      <c r="M373" s="6"/>
      <c r="N373" s="6"/>
      <c r="O373" s="6"/>
      <c r="P373" s="6"/>
      <c r="Q373" s="7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31.5" x14ac:dyDescent="0.25">
      <c r="A374" s="38" t="s">
        <v>53</v>
      </c>
      <c r="B374" s="39" t="s">
        <v>419</v>
      </c>
      <c r="C374" s="39" t="s">
        <v>19</v>
      </c>
      <c r="D374" s="39" t="s">
        <v>52</v>
      </c>
      <c r="E374" s="39"/>
      <c r="F374" s="39"/>
      <c r="G374" s="51">
        <v>11845936</v>
      </c>
      <c r="H374" s="40">
        <f>H375</f>
        <v>11845.9</v>
      </c>
      <c r="I374" s="51">
        <f t="shared" ref="I374:J374" si="439">I375</f>
        <v>12315774</v>
      </c>
      <c r="J374" s="40">
        <f t="shared" si="439"/>
        <v>12315.7</v>
      </c>
      <c r="K374" s="51">
        <f t="shared" ref="K374" si="440">K375</f>
        <v>12315774</v>
      </c>
      <c r="L374" s="40">
        <f t="shared" ref="L374" si="441">L375</f>
        <v>12315.7</v>
      </c>
      <c r="M374" s="6"/>
      <c r="N374" s="6"/>
      <c r="O374" s="6"/>
      <c r="P374" s="6"/>
      <c r="Q374" s="7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78.75" x14ac:dyDescent="0.25">
      <c r="A375" s="41" t="s">
        <v>24</v>
      </c>
      <c r="B375" s="42" t="s">
        <v>419</v>
      </c>
      <c r="C375" s="42" t="s">
        <v>19</v>
      </c>
      <c r="D375" s="42" t="s">
        <v>52</v>
      </c>
      <c r="E375" s="42" t="s">
        <v>25</v>
      </c>
      <c r="F375" s="42"/>
      <c r="G375" s="52">
        <v>11845936</v>
      </c>
      <c r="H375" s="43">
        <f>H376</f>
        <v>11845.9</v>
      </c>
      <c r="I375" s="52">
        <f t="shared" ref="I375:J375" si="442">I376</f>
        <v>12315774</v>
      </c>
      <c r="J375" s="43">
        <f t="shared" si="442"/>
        <v>12315.7</v>
      </c>
      <c r="K375" s="52">
        <f t="shared" ref="K375" si="443">K376</f>
        <v>12315774</v>
      </c>
      <c r="L375" s="43">
        <f t="shared" ref="L375" si="444">L376</f>
        <v>12315.7</v>
      </c>
      <c r="M375" s="5"/>
      <c r="N375" s="5"/>
      <c r="O375" s="5"/>
      <c r="P375" s="5"/>
      <c r="Q375" s="9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47.25" x14ac:dyDescent="0.25">
      <c r="A376" s="41" t="s">
        <v>66</v>
      </c>
      <c r="B376" s="42" t="s">
        <v>419</v>
      </c>
      <c r="C376" s="42" t="s">
        <v>19</v>
      </c>
      <c r="D376" s="42" t="s">
        <v>52</v>
      </c>
      <c r="E376" s="42" t="s">
        <v>67</v>
      </c>
      <c r="F376" s="42"/>
      <c r="G376" s="52">
        <v>11845936</v>
      </c>
      <c r="H376" s="43">
        <f>H377</f>
        <v>11845.9</v>
      </c>
      <c r="I376" s="52">
        <f t="shared" ref="I376:J376" si="445">I377</f>
        <v>12315774</v>
      </c>
      <c r="J376" s="43">
        <f t="shared" si="445"/>
        <v>12315.7</v>
      </c>
      <c r="K376" s="52">
        <f t="shared" ref="K376" si="446">K377</f>
        <v>12315774</v>
      </c>
      <c r="L376" s="43">
        <f t="shared" ref="L376" si="447">L377</f>
        <v>12315.7</v>
      </c>
      <c r="M376" s="5"/>
      <c r="N376" s="5"/>
      <c r="O376" s="5"/>
      <c r="P376" s="5"/>
      <c r="Q376" s="9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47.25" x14ac:dyDescent="0.25">
      <c r="A377" s="41" t="s">
        <v>68</v>
      </c>
      <c r="B377" s="42" t="s">
        <v>419</v>
      </c>
      <c r="C377" s="42" t="s">
        <v>19</v>
      </c>
      <c r="D377" s="42" t="s">
        <v>52</v>
      </c>
      <c r="E377" s="42" t="s">
        <v>69</v>
      </c>
      <c r="F377" s="42"/>
      <c r="G377" s="52">
        <v>11845936</v>
      </c>
      <c r="H377" s="43">
        <f>H378+H380+H382</f>
        <v>11845.9</v>
      </c>
      <c r="I377" s="52">
        <f t="shared" ref="I377:J377" si="448">I378+I380+I382</f>
        <v>12315774</v>
      </c>
      <c r="J377" s="43">
        <f t="shared" si="448"/>
        <v>12315.7</v>
      </c>
      <c r="K377" s="52">
        <f t="shared" ref="K377" si="449">K378+K380+K382</f>
        <v>12315774</v>
      </c>
      <c r="L377" s="43">
        <f>L378+L380+L382</f>
        <v>12315.7</v>
      </c>
      <c r="M377" s="5"/>
      <c r="N377" s="5"/>
      <c r="O377" s="5"/>
      <c r="P377" s="5"/>
      <c r="Q377" s="9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1.5" x14ac:dyDescent="0.25">
      <c r="A378" s="41" t="s">
        <v>115</v>
      </c>
      <c r="B378" s="42" t="s">
        <v>419</v>
      </c>
      <c r="C378" s="42" t="s">
        <v>19</v>
      </c>
      <c r="D378" s="42" t="s">
        <v>52</v>
      </c>
      <c r="E378" s="42" t="s">
        <v>116</v>
      </c>
      <c r="F378" s="42"/>
      <c r="G378" s="52">
        <v>100000</v>
      </c>
      <c r="H378" s="43">
        <v>100</v>
      </c>
      <c r="I378" s="52">
        <v>100000</v>
      </c>
      <c r="J378" s="43">
        <v>100</v>
      </c>
      <c r="K378" s="52">
        <v>100000</v>
      </c>
      <c r="L378" s="43">
        <v>100</v>
      </c>
      <c r="M378" s="5"/>
      <c r="N378" s="5"/>
      <c r="O378" s="5"/>
      <c r="P378" s="5"/>
      <c r="Q378" s="9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78.75" x14ac:dyDescent="0.25">
      <c r="A379" s="17" t="s">
        <v>117</v>
      </c>
      <c r="B379" s="18" t="s">
        <v>419</v>
      </c>
      <c r="C379" s="18" t="s">
        <v>19</v>
      </c>
      <c r="D379" s="18" t="s">
        <v>52</v>
      </c>
      <c r="E379" s="18" t="s">
        <v>116</v>
      </c>
      <c r="F379" s="18" t="s">
        <v>42</v>
      </c>
      <c r="G379" s="53">
        <v>100000</v>
      </c>
      <c r="H379" s="19">
        <v>100</v>
      </c>
      <c r="I379" s="53">
        <v>100000</v>
      </c>
      <c r="J379" s="19">
        <v>100</v>
      </c>
      <c r="K379" s="53">
        <v>100000</v>
      </c>
      <c r="L379" s="19">
        <v>100</v>
      </c>
      <c r="M379" s="1"/>
      <c r="N379" s="1"/>
      <c r="O379" s="1"/>
      <c r="P379" s="1"/>
      <c r="Q379" s="12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63" x14ac:dyDescent="0.25">
      <c r="A380" s="41" t="s">
        <v>30</v>
      </c>
      <c r="B380" s="42" t="s">
        <v>419</v>
      </c>
      <c r="C380" s="42" t="s">
        <v>19</v>
      </c>
      <c r="D380" s="42" t="s">
        <v>52</v>
      </c>
      <c r="E380" s="42" t="s">
        <v>119</v>
      </c>
      <c r="F380" s="42"/>
      <c r="G380" s="52">
        <v>4164548</v>
      </c>
      <c r="H380" s="43">
        <v>4164.5</v>
      </c>
      <c r="I380" s="52">
        <v>4331130</v>
      </c>
      <c r="J380" s="43">
        <v>4331.1000000000004</v>
      </c>
      <c r="K380" s="52">
        <v>4331130</v>
      </c>
      <c r="L380" s="43">
        <v>4331.1000000000004</v>
      </c>
      <c r="M380" s="5"/>
      <c r="N380" s="5"/>
      <c r="O380" s="5"/>
      <c r="P380" s="5"/>
      <c r="Q380" s="9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5.25" customHeight="1" x14ac:dyDescent="0.25">
      <c r="A381" s="44" t="s">
        <v>32</v>
      </c>
      <c r="B381" s="18" t="s">
        <v>419</v>
      </c>
      <c r="C381" s="18" t="s">
        <v>19</v>
      </c>
      <c r="D381" s="18" t="s">
        <v>52</v>
      </c>
      <c r="E381" s="18" t="s">
        <v>119</v>
      </c>
      <c r="F381" s="18" t="s">
        <v>33</v>
      </c>
      <c r="G381" s="53">
        <v>4164548</v>
      </c>
      <c r="H381" s="19">
        <v>4164.5</v>
      </c>
      <c r="I381" s="53">
        <v>4331130</v>
      </c>
      <c r="J381" s="19">
        <v>4331.1000000000004</v>
      </c>
      <c r="K381" s="53">
        <v>4331130</v>
      </c>
      <c r="L381" s="19">
        <v>4331.1000000000004</v>
      </c>
      <c r="M381" s="1"/>
      <c r="N381" s="1"/>
      <c r="O381" s="1"/>
      <c r="P381" s="1"/>
      <c r="Q381" s="12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31.5" x14ac:dyDescent="0.25">
      <c r="A382" s="41" t="s">
        <v>34</v>
      </c>
      <c r="B382" s="42" t="s">
        <v>419</v>
      </c>
      <c r="C382" s="42" t="s">
        <v>19</v>
      </c>
      <c r="D382" s="42" t="s">
        <v>52</v>
      </c>
      <c r="E382" s="42" t="s">
        <v>74</v>
      </c>
      <c r="F382" s="42"/>
      <c r="G382" s="52">
        <v>7581388</v>
      </c>
      <c r="H382" s="43">
        <v>7581.4</v>
      </c>
      <c r="I382" s="52">
        <v>7884644</v>
      </c>
      <c r="J382" s="43">
        <v>7884.6</v>
      </c>
      <c r="K382" s="52">
        <v>7884644</v>
      </c>
      <c r="L382" s="43">
        <v>7884.6</v>
      </c>
      <c r="M382" s="5"/>
      <c r="N382" s="5"/>
      <c r="O382" s="5"/>
      <c r="P382" s="5"/>
      <c r="Q382" s="9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10.25" customHeight="1" x14ac:dyDescent="0.25">
      <c r="A383" s="17" t="s">
        <v>36</v>
      </c>
      <c r="B383" s="18" t="s">
        <v>419</v>
      </c>
      <c r="C383" s="18" t="s">
        <v>19</v>
      </c>
      <c r="D383" s="18" t="s">
        <v>52</v>
      </c>
      <c r="E383" s="18" t="s">
        <v>74</v>
      </c>
      <c r="F383" s="18" t="s">
        <v>33</v>
      </c>
      <c r="G383" s="53">
        <v>7581388</v>
      </c>
      <c r="H383" s="19">
        <v>7581.4</v>
      </c>
      <c r="I383" s="53">
        <v>7884644</v>
      </c>
      <c r="J383" s="19">
        <v>7884.6</v>
      </c>
      <c r="K383" s="53">
        <v>7884644</v>
      </c>
      <c r="L383" s="19">
        <v>7884.6</v>
      </c>
      <c r="M383" s="1"/>
      <c r="N383" s="1"/>
      <c r="O383" s="1"/>
      <c r="P383" s="1"/>
      <c r="Q383" s="12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47.25" x14ac:dyDescent="0.25">
      <c r="A384" s="38" t="s">
        <v>136</v>
      </c>
      <c r="B384" s="39" t="s">
        <v>419</v>
      </c>
      <c r="C384" s="39" t="s">
        <v>130</v>
      </c>
      <c r="D384" s="39" t="s">
        <v>20</v>
      </c>
      <c r="E384" s="39"/>
      <c r="F384" s="39"/>
      <c r="G384" s="51">
        <v>500000</v>
      </c>
      <c r="H384" s="40">
        <f>H385+H391</f>
        <v>500</v>
      </c>
      <c r="I384" s="51">
        <f t="shared" ref="I384:J384" si="450">I385+I391</f>
        <v>500000</v>
      </c>
      <c r="J384" s="40">
        <f t="shared" si="450"/>
        <v>500</v>
      </c>
      <c r="K384" s="51">
        <f t="shared" ref="K384" si="451">K385+K391</f>
        <v>500000</v>
      </c>
      <c r="L384" s="40">
        <f t="shared" ref="L384" si="452">L385+L391</f>
        <v>500</v>
      </c>
      <c r="M384" s="6"/>
      <c r="N384" s="6"/>
      <c r="O384" s="6"/>
      <c r="P384" s="6"/>
      <c r="Q384" s="7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x14ac:dyDescent="0.25">
      <c r="A385" s="38" t="s">
        <v>138</v>
      </c>
      <c r="B385" s="39" t="s">
        <v>419</v>
      </c>
      <c r="C385" s="39" t="s">
        <v>130</v>
      </c>
      <c r="D385" s="39" t="s">
        <v>137</v>
      </c>
      <c r="E385" s="39"/>
      <c r="F385" s="39"/>
      <c r="G385" s="51">
        <v>300000</v>
      </c>
      <c r="H385" s="40">
        <v>300</v>
      </c>
      <c r="I385" s="51">
        <v>300000</v>
      </c>
      <c r="J385" s="40">
        <v>300</v>
      </c>
      <c r="K385" s="51">
        <v>300000</v>
      </c>
      <c r="L385" s="40">
        <v>300</v>
      </c>
      <c r="M385" s="6"/>
      <c r="N385" s="6"/>
      <c r="O385" s="6"/>
      <c r="P385" s="6"/>
      <c r="Q385" s="7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78.75" x14ac:dyDescent="0.25">
      <c r="A386" s="41" t="s">
        <v>24</v>
      </c>
      <c r="B386" s="42" t="s">
        <v>419</v>
      </c>
      <c r="C386" s="42" t="s">
        <v>130</v>
      </c>
      <c r="D386" s="42" t="s">
        <v>137</v>
      </c>
      <c r="E386" s="42" t="s">
        <v>25</v>
      </c>
      <c r="F386" s="42"/>
      <c r="G386" s="52">
        <v>300000</v>
      </c>
      <c r="H386" s="43">
        <v>300</v>
      </c>
      <c r="I386" s="52">
        <v>300000</v>
      </c>
      <c r="J386" s="43">
        <v>300</v>
      </c>
      <c r="K386" s="52">
        <v>300000</v>
      </c>
      <c r="L386" s="43">
        <v>300</v>
      </c>
      <c r="M386" s="5"/>
      <c r="N386" s="5"/>
      <c r="O386" s="5"/>
      <c r="P386" s="5"/>
      <c r="Q386" s="9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47.25" x14ac:dyDescent="0.25">
      <c r="A387" s="41" t="s">
        <v>66</v>
      </c>
      <c r="B387" s="42" t="s">
        <v>419</v>
      </c>
      <c r="C387" s="42" t="s">
        <v>130</v>
      </c>
      <c r="D387" s="42" t="s">
        <v>137</v>
      </c>
      <c r="E387" s="42" t="s">
        <v>67</v>
      </c>
      <c r="F387" s="42"/>
      <c r="G387" s="52">
        <v>300000</v>
      </c>
      <c r="H387" s="43">
        <v>300</v>
      </c>
      <c r="I387" s="52">
        <v>300000</v>
      </c>
      <c r="J387" s="43">
        <v>300</v>
      </c>
      <c r="K387" s="52">
        <v>300000</v>
      </c>
      <c r="L387" s="43">
        <v>300</v>
      </c>
      <c r="M387" s="5"/>
      <c r="N387" s="5"/>
      <c r="O387" s="5"/>
      <c r="P387" s="5"/>
      <c r="Q387" s="9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94.5" x14ac:dyDescent="0.25">
      <c r="A388" s="41" t="s">
        <v>421</v>
      </c>
      <c r="B388" s="42" t="s">
        <v>419</v>
      </c>
      <c r="C388" s="42" t="s">
        <v>130</v>
      </c>
      <c r="D388" s="42" t="s">
        <v>137</v>
      </c>
      <c r="E388" s="42" t="s">
        <v>422</v>
      </c>
      <c r="F388" s="42"/>
      <c r="G388" s="52">
        <v>300000</v>
      </c>
      <c r="H388" s="43">
        <v>300</v>
      </c>
      <c r="I388" s="52">
        <v>300000</v>
      </c>
      <c r="J388" s="43">
        <v>300</v>
      </c>
      <c r="K388" s="52">
        <v>300000</v>
      </c>
      <c r="L388" s="43">
        <v>300</v>
      </c>
      <c r="M388" s="5"/>
      <c r="N388" s="5"/>
      <c r="O388" s="5"/>
      <c r="P388" s="5"/>
      <c r="Q388" s="9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59.25" customHeight="1" x14ac:dyDescent="0.25">
      <c r="A389" s="41" t="s">
        <v>423</v>
      </c>
      <c r="B389" s="42" t="s">
        <v>419</v>
      </c>
      <c r="C389" s="42" t="s">
        <v>130</v>
      </c>
      <c r="D389" s="42" t="s">
        <v>137</v>
      </c>
      <c r="E389" s="42" t="s">
        <v>424</v>
      </c>
      <c r="F389" s="42"/>
      <c r="G389" s="52">
        <v>300000</v>
      </c>
      <c r="H389" s="43">
        <v>300</v>
      </c>
      <c r="I389" s="52">
        <v>300000</v>
      </c>
      <c r="J389" s="43">
        <v>300</v>
      </c>
      <c r="K389" s="52">
        <v>300000</v>
      </c>
      <c r="L389" s="43">
        <v>300</v>
      </c>
      <c r="M389" s="5"/>
      <c r="N389" s="5"/>
      <c r="O389" s="5"/>
      <c r="P389" s="5"/>
      <c r="Q389" s="9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97.5" customHeight="1" x14ac:dyDescent="0.25">
      <c r="A390" s="17" t="s">
        <v>425</v>
      </c>
      <c r="B390" s="18" t="s">
        <v>419</v>
      </c>
      <c r="C390" s="18" t="s">
        <v>130</v>
      </c>
      <c r="D390" s="18" t="s">
        <v>137</v>
      </c>
      <c r="E390" s="18" t="s">
        <v>424</v>
      </c>
      <c r="F390" s="18" t="s">
        <v>42</v>
      </c>
      <c r="G390" s="53">
        <v>300000</v>
      </c>
      <c r="H390" s="19">
        <v>300</v>
      </c>
      <c r="I390" s="53">
        <v>300000</v>
      </c>
      <c r="J390" s="19">
        <v>300</v>
      </c>
      <c r="K390" s="53">
        <v>300000</v>
      </c>
      <c r="L390" s="19">
        <v>300</v>
      </c>
      <c r="M390" s="1"/>
      <c r="N390" s="1"/>
      <c r="O390" s="1"/>
      <c r="P390" s="1"/>
      <c r="Q390" s="12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63" x14ac:dyDescent="0.25">
      <c r="A391" s="38" t="s">
        <v>426</v>
      </c>
      <c r="B391" s="39" t="s">
        <v>419</v>
      </c>
      <c r="C391" s="39" t="s">
        <v>130</v>
      </c>
      <c r="D391" s="39" t="s">
        <v>185</v>
      </c>
      <c r="E391" s="39"/>
      <c r="F391" s="39"/>
      <c r="G391" s="51">
        <v>200000</v>
      </c>
      <c r="H391" s="40">
        <v>200</v>
      </c>
      <c r="I391" s="51">
        <v>200000</v>
      </c>
      <c r="J391" s="40">
        <v>200</v>
      </c>
      <c r="K391" s="51">
        <v>200000</v>
      </c>
      <c r="L391" s="40">
        <v>200</v>
      </c>
      <c r="M391" s="6"/>
      <c r="N391" s="6"/>
      <c r="O391" s="6"/>
      <c r="P391" s="6"/>
      <c r="Q391" s="7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84" customHeight="1" x14ac:dyDescent="0.25">
      <c r="A392" s="41" t="s">
        <v>144</v>
      </c>
      <c r="B392" s="42" t="s">
        <v>419</v>
      </c>
      <c r="C392" s="42" t="s">
        <v>130</v>
      </c>
      <c r="D392" s="42" t="s">
        <v>185</v>
      </c>
      <c r="E392" s="42" t="s">
        <v>145</v>
      </c>
      <c r="F392" s="42"/>
      <c r="G392" s="52">
        <v>200000</v>
      </c>
      <c r="H392" s="43">
        <v>200</v>
      </c>
      <c r="I392" s="52">
        <v>200000</v>
      </c>
      <c r="J392" s="43">
        <v>200</v>
      </c>
      <c r="K392" s="52">
        <v>200000</v>
      </c>
      <c r="L392" s="43">
        <v>200</v>
      </c>
      <c r="M392" s="5"/>
      <c r="N392" s="5"/>
      <c r="O392" s="5"/>
      <c r="P392" s="5"/>
      <c r="Q392" s="9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47.25" x14ac:dyDescent="0.25">
      <c r="A393" s="41" t="s">
        <v>427</v>
      </c>
      <c r="B393" s="42" t="s">
        <v>419</v>
      </c>
      <c r="C393" s="42" t="s">
        <v>130</v>
      </c>
      <c r="D393" s="42" t="s">
        <v>185</v>
      </c>
      <c r="E393" s="42" t="s">
        <v>428</v>
      </c>
      <c r="F393" s="42"/>
      <c r="G393" s="52">
        <v>200000</v>
      </c>
      <c r="H393" s="43">
        <v>200</v>
      </c>
      <c r="I393" s="52">
        <v>200000</v>
      </c>
      <c r="J393" s="43">
        <v>200</v>
      </c>
      <c r="K393" s="52">
        <v>200000</v>
      </c>
      <c r="L393" s="43">
        <v>200</v>
      </c>
      <c r="M393" s="5"/>
      <c r="N393" s="5"/>
      <c r="O393" s="5"/>
      <c r="P393" s="5"/>
      <c r="Q393" s="9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78.75" x14ac:dyDescent="0.25">
      <c r="A394" s="41" t="s">
        <v>429</v>
      </c>
      <c r="B394" s="42" t="s">
        <v>419</v>
      </c>
      <c r="C394" s="42" t="s">
        <v>130</v>
      </c>
      <c r="D394" s="42" t="s">
        <v>185</v>
      </c>
      <c r="E394" s="42" t="s">
        <v>430</v>
      </c>
      <c r="F394" s="42"/>
      <c r="G394" s="52">
        <v>200000</v>
      </c>
      <c r="H394" s="43">
        <v>200</v>
      </c>
      <c r="I394" s="52">
        <v>200000</v>
      </c>
      <c r="J394" s="43">
        <v>200</v>
      </c>
      <c r="K394" s="52">
        <v>200000</v>
      </c>
      <c r="L394" s="43">
        <v>200</v>
      </c>
      <c r="M394" s="5"/>
      <c r="N394" s="5"/>
      <c r="O394" s="5"/>
      <c r="P394" s="5"/>
      <c r="Q394" s="9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47.25" x14ac:dyDescent="0.25">
      <c r="A395" s="41" t="s">
        <v>431</v>
      </c>
      <c r="B395" s="42" t="s">
        <v>419</v>
      </c>
      <c r="C395" s="42" t="s">
        <v>130</v>
      </c>
      <c r="D395" s="42" t="s">
        <v>185</v>
      </c>
      <c r="E395" s="42" t="s">
        <v>432</v>
      </c>
      <c r="F395" s="42"/>
      <c r="G395" s="52">
        <v>200000</v>
      </c>
      <c r="H395" s="43">
        <v>200</v>
      </c>
      <c r="I395" s="52">
        <v>200000</v>
      </c>
      <c r="J395" s="43">
        <v>200</v>
      </c>
      <c r="K395" s="52">
        <v>200000</v>
      </c>
      <c r="L395" s="43">
        <v>200</v>
      </c>
      <c r="M395" s="5"/>
      <c r="N395" s="5"/>
      <c r="O395" s="5"/>
      <c r="P395" s="5"/>
      <c r="Q395" s="9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94.5" x14ac:dyDescent="0.25">
      <c r="A396" s="17" t="s">
        <v>433</v>
      </c>
      <c r="B396" s="18" t="s">
        <v>419</v>
      </c>
      <c r="C396" s="18" t="s">
        <v>130</v>
      </c>
      <c r="D396" s="18" t="s">
        <v>185</v>
      </c>
      <c r="E396" s="18" t="s">
        <v>432</v>
      </c>
      <c r="F396" s="18" t="s">
        <v>42</v>
      </c>
      <c r="G396" s="53">
        <v>200000</v>
      </c>
      <c r="H396" s="19">
        <v>200</v>
      </c>
      <c r="I396" s="53">
        <v>200000</v>
      </c>
      <c r="J396" s="19">
        <v>200</v>
      </c>
      <c r="K396" s="53">
        <v>200000</v>
      </c>
      <c r="L396" s="19">
        <v>200</v>
      </c>
      <c r="M396" s="1"/>
      <c r="N396" s="1"/>
      <c r="O396" s="1"/>
      <c r="P396" s="1"/>
      <c r="Q396" s="12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x14ac:dyDescent="0.25">
      <c r="A397" s="38" t="s">
        <v>142</v>
      </c>
      <c r="B397" s="39" t="s">
        <v>419</v>
      </c>
      <c r="C397" s="39" t="s">
        <v>64</v>
      </c>
      <c r="D397" s="39" t="s">
        <v>20</v>
      </c>
      <c r="E397" s="39"/>
      <c r="F397" s="39"/>
      <c r="G397" s="51">
        <f>G398+G406</f>
        <v>48564308.299999997</v>
      </c>
      <c r="H397" s="40">
        <f>H398+H406</f>
        <v>48564.313269999999</v>
      </c>
      <c r="I397" s="51">
        <f t="shared" ref="I397:J397" si="453">I398+I406</f>
        <v>43645205.359999999</v>
      </c>
      <c r="J397" s="40">
        <f t="shared" si="453"/>
        <v>43645.200000000004</v>
      </c>
      <c r="K397" s="51">
        <f t="shared" ref="K397" si="454">K398+K406</f>
        <v>42835138.659999996</v>
      </c>
      <c r="L397" s="40">
        <f t="shared" ref="L397" si="455">L398+L406</f>
        <v>42835.100000000006</v>
      </c>
      <c r="M397" s="6"/>
      <c r="N397" s="6"/>
      <c r="O397" s="6"/>
      <c r="P397" s="6"/>
      <c r="Q397" s="7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x14ac:dyDescent="0.25">
      <c r="A398" s="38" t="s">
        <v>434</v>
      </c>
      <c r="B398" s="39" t="s">
        <v>419</v>
      </c>
      <c r="C398" s="39" t="s">
        <v>64</v>
      </c>
      <c r="D398" s="39" t="s">
        <v>377</v>
      </c>
      <c r="E398" s="39"/>
      <c r="F398" s="39"/>
      <c r="G398" s="51">
        <f t="shared" ref="G398:H400" si="456">G399</f>
        <v>12045579.139999999</v>
      </c>
      <c r="H398" s="40">
        <f t="shared" si="456"/>
        <v>12045.612439999999</v>
      </c>
      <c r="I398" s="51">
        <f t="shared" ref="I398:J398" si="457">I399</f>
        <v>11564772.029999999</v>
      </c>
      <c r="J398" s="40">
        <f t="shared" si="457"/>
        <v>11564.800000000001</v>
      </c>
      <c r="K398" s="51">
        <f t="shared" ref="K398" si="458">K399</f>
        <v>9978205.3300000001</v>
      </c>
      <c r="L398" s="40">
        <f t="shared" ref="L398" si="459">L399</f>
        <v>9978.2000000000007</v>
      </c>
      <c r="M398" s="6"/>
      <c r="N398" s="6"/>
      <c r="O398" s="6"/>
      <c r="P398" s="6"/>
      <c r="Q398" s="7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10.25" x14ac:dyDescent="0.25">
      <c r="A399" s="41" t="s">
        <v>154</v>
      </c>
      <c r="B399" s="42" t="s">
        <v>419</v>
      </c>
      <c r="C399" s="42" t="s">
        <v>64</v>
      </c>
      <c r="D399" s="42" t="s">
        <v>377</v>
      </c>
      <c r="E399" s="42" t="s">
        <v>155</v>
      </c>
      <c r="F399" s="42"/>
      <c r="G399" s="52">
        <f t="shared" si="456"/>
        <v>12045579.139999999</v>
      </c>
      <c r="H399" s="43">
        <f t="shared" si="456"/>
        <v>12045.612439999999</v>
      </c>
      <c r="I399" s="52">
        <f t="shared" ref="I399:J399" si="460">I400</f>
        <v>11564772.029999999</v>
      </c>
      <c r="J399" s="43">
        <f t="shared" si="460"/>
        <v>11564.800000000001</v>
      </c>
      <c r="K399" s="52">
        <f t="shared" ref="K399" si="461">K400</f>
        <v>9978205.3300000001</v>
      </c>
      <c r="L399" s="43">
        <f t="shared" ref="L399" si="462">L400</f>
        <v>9978.2000000000007</v>
      </c>
      <c r="M399" s="5"/>
      <c r="N399" s="5"/>
      <c r="O399" s="5"/>
      <c r="P399" s="5"/>
      <c r="Q399" s="9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63" x14ac:dyDescent="0.25">
      <c r="A400" s="41" t="s">
        <v>435</v>
      </c>
      <c r="B400" s="42" t="s">
        <v>419</v>
      </c>
      <c r="C400" s="42" t="s">
        <v>64</v>
      </c>
      <c r="D400" s="42" t="s">
        <v>377</v>
      </c>
      <c r="E400" s="42" t="s">
        <v>436</v>
      </c>
      <c r="F400" s="42"/>
      <c r="G400" s="52">
        <f t="shared" si="456"/>
        <v>12045579.139999999</v>
      </c>
      <c r="H400" s="43">
        <f t="shared" si="456"/>
        <v>12045.612439999999</v>
      </c>
      <c r="I400" s="52">
        <f t="shared" ref="I400:J400" si="463">I401</f>
        <v>11564772.029999999</v>
      </c>
      <c r="J400" s="43">
        <f t="shared" si="463"/>
        <v>11564.800000000001</v>
      </c>
      <c r="K400" s="52">
        <f t="shared" ref="K400" si="464">K401</f>
        <v>9978205.3300000001</v>
      </c>
      <c r="L400" s="43">
        <f t="shared" ref="L400" si="465">L401</f>
        <v>9978.2000000000007</v>
      </c>
      <c r="M400" s="5"/>
      <c r="N400" s="5"/>
      <c r="O400" s="5"/>
      <c r="P400" s="5"/>
      <c r="Q400" s="9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31" ht="63" x14ac:dyDescent="0.25">
      <c r="A401" s="41" t="s">
        <v>437</v>
      </c>
      <c r="B401" s="42" t="s">
        <v>419</v>
      </c>
      <c r="C401" s="42" t="s">
        <v>64</v>
      </c>
      <c r="D401" s="42" t="s">
        <v>377</v>
      </c>
      <c r="E401" s="42" t="s">
        <v>438</v>
      </c>
      <c r="F401" s="42"/>
      <c r="G401" s="52">
        <f>G402+G404</f>
        <v>12045579.139999999</v>
      </c>
      <c r="H401" s="43">
        <f>H402+H404</f>
        <v>12045.612439999999</v>
      </c>
      <c r="I401" s="52">
        <f t="shared" ref="I401:J401" si="466">I402+I404</f>
        <v>11564772.029999999</v>
      </c>
      <c r="J401" s="43">
        <f t="shared" si="466"/>
        <v>11564.800000000001</v>
      </c>
      <c r="K401" s="52">
        <f t="shared" ref="K401" si="467">K402+K404</f>
        <v>9978205.3300000001</v>
      </c>
      <c r="L401" s="43">
        <f t="shared" ref="L401" si="468">L402+L404</f>
        <v>9978.2000000000007</v>
      </c>
      <c r="M401" s="5"/>
      <c r="N401" s="5"/>
      <c r="O401" s="5"/>
      <c r="P401" s="5"/>
      <c r="Q401" s="9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31" ht="78.75" x14ac:dyDescent="0.25">
      <c r="A402" s="41" t="s">
        <v>439</v>
      </c>
      <c r="B402" s="42" t="s">
        <v>419</v>
      </c>
      <c r="C402" s="42" t="s">
        <v>64</v>
      </c>
      <c r="D402" s="42" t="s">
        <v>377</v>
      </c>
      <c r="E402" s="42" t="s">
        <v>440</v>
      </c>
      <c r="F402" s="42"/>
      <c r="G402" s="52">
        <f>G403</f>
        <v>10459012.439999999</v>
      </c>
      <c r="H402" s="43">
        <f>H403</f>
        <v>10459.012439999999</v>
      </c>
      <c r="I402" s="52">
        <v>9978205.3300000001</v>
      </c>
      <c r="J402" s="43">
        <v>9978.2000000000007</v>
      </c>
      <c r="K402" s="52">
        <v>9978205.3300000001</v>
      </c>
      <c r="L402" s="43">
        <v>9978.2000000000007</v>
      </c>
      <c r="M402" s="5"/>
      <c r="N402" s="5"/>
      <c r="O402" s="5"/>
      <c r="P402" s="5"/>
      <c r="Q402" s="9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31" ht="106.5" customHeight="1" x14ac:dyDescent="0.25">
      <c r="A403" s="44" t="s">
        <v>441</v>
      </c>
      <c r="B403" s="18" t="s">
        <v>419</v>
      </c>
      <c r="C403" s="18" t="s">
        <v>64</v>
      </c>
      <c r="D403" s="18" t="s">
        <v>377</v>
      </c>
      <c r="E403" s="18" t="s">
        <v>440</v>
      </c>
      <c r="F403" s="18" t="s">
        <v>42</v>
      </c>
      <c r="G403" s="53">
        <v>10459012.439999999</v>
      </c>
      <c r="H403" s="19">
        <f>G403/1000</f>
        <v>10459.012439999999</v>
      </c>
      <c r="I403" s="53">
        <v>9978205.3300000001</v>
      </c>
      <c r="J403" s="19">
        <v>9978.2000000000007</v>
      </c>
      <c r="K403" s="53">
        <v>9978205.3300000001</v>
      </c>
      <c r="L403" s="19">
        <v>9978.2000000000007</v>
      </c>
      <c r="M403" s="1"/>
      <c r="N403" s="1"/>
      <c r="O403" s="1"/>
      <c r="P403" s="1"/>
      <c r="Q403" s="12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31" ht="63" x14ac:dyDescent="0.25">
      <c r="A404" s="41" t="s">
        <v>442</v>
      </c>
      <c r="B404" s="42" t="s">
        <v>419</v>
      </c>
      <c r="C404" s="42" t="s">
        <v>64</v>
      </c>
      <c r="D404" s="42" t="s">
        <v>377</v>
      </c>
      <c r="E404" s="42" t="s">
        <v>443</v>
      </c>
      <c r="F404" s="42"/>
      <c r="G404" s="52">
        <v>1586566.7</v>
      </c>
      <c r="H404" s="43">
        <v>1586.6</v>
      </c>
      <c r="I404" s="52">
        <v>1586566.7</v>
      </c>
      <c r="J404" s="43">
        <v>1586.6</v>
      </c>
      <c r="K404" s="52"/>
      <c r="L404" s="43">
        <v>0</v>
      </c>
      <c r="M404" s="5"/>
      <c r="N404" s="5"/>
      <c r="O404" s="5"/>
      <c r="P404" s="5"/>
      <c r="Q404" s="9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31" ht="78.75" customHeight="1" x14ac:dyDescent="0.25">
      <c r="A405" s="17" t="s">
        <v>444</v>
      </c>
      <c r="B405" s="18" t="s">
        <v>419</v>
      </c>
      <c r="C405" s="18" t="s">
        <v>64</v>
      </c>
      <c r="D405" s="18" t="s">
        <v>377</v>
      </c>
      <c r="E405" s="18" t="s">
        <v>443</v>
      </c>
      <c r="F405" s="18" t="s">
        <v>42</v>
      </c>
      <c r="G405" s="53">
        <v>1586566.7</v>
      </c>
      <c r="H405" s="19">
        <v>1586.6</v>
      </c>
      <c r="I405" s="53">
        <v>1586566.7</v>
      </c>
      <c r="J405" s="19">
        <v>1586.6</v>
      </c>
      <c r="K405" s="53"/>
      <c r="L405" s="19">
        <v>0</v>
      </c>
      <c r="M405" s="1"/>
      <c r="N405" s="1"/>
      <c r="O405" s="1"/>
      <c r="P405" s="1"/>
      <c r="Q405" s="12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31" ht="31.5" x14ac:dyDescent="0.25">
      <c r="A406" s="38" t="s">
        <v>153</v>
      </c>
      <c r="B406" s="39" t="s">
        <v>419</v>
      </c>
      <c r="C406" s="39" t="s">
        <v>64</v>
      </c>
      <c r="D406" s="39" t="s">
        <v>137</v>
      </c>
      <c r="E406" s="39"/>
      <c r="F406" s="39"/>
      <c r="G406" s="51">
        <f>G407</f>
        <v>36518729.159999996</v>
      </c>
      <c r="H406" s="40">
        <f>H407</f>
        <v>36518.700830000002</v>
      </c>
      <c r="I406" s="51">
        <f t="shared" ref="I406:J406" si="469">I407</f>
        <v>32080433.329999998</v>
      </c>
      <c r="J406" s="40">
        <f t="shared" si="469"/>
        <v>32080.400000000001</v>
      </c>
      <c r="K406" s="51">
        <f t="shared" ref="K406" si="470">K407</f>
        <v>32856933.329999998</v>
      </c>
      <c r="L406" s="40">
        <f t="shared" ref="L406" si="471">L407</f>
        <v>32856.9</v>
      </c>
      <c r="M406" s="6"/>
      <c r="N406" s="6"/>
      <c r="O406" s="6"/>
      <c r="P406" s="6"/>
      <c r="Q406" s="7"/>
      <c r="R406" s="8"/>
      <c r="S406" s="8"/>
      <c r="T406" s="8"/>
      <c r="U406" s="8"/>
      <c r="V406" s="8"/>
      <c r="W406" s="8"/>
      <c r="X406" s="8"/>
      <c r="Y406" s="8"/>
      <c r="Z406" s="14"/>
      <c r="AA406" s="14"/>
      <c r="AB406" s="14"/>
      <c r="AC406" s="14"/>
      <c r="AD406" s="14"/>
      <c r="AE406" s="14">
        <f t="shared" ref="AE406" si="472">M406+M114</f>
        <v>0</v>
      </c>
    </row>
    <row r="407" spans="1:31" ht="110.25" x14ac:dyDescent="0.25">
      <c r="A407" s="41" t="s">
        <v>154</v>
      </c>
      <c r="B407" s="42" t="s">
        <v>419</v>
      </c>
      <c r="C407" s="42" t="s">
        <v>64</v>
      </c>
      <c r="D407" s="42" t="s">
        <v>137</v>
      </c>
      <c r="E407" s="42" t="s">
        <v>155</v>
      </c>
      <c r="F407" s="42"/>
      <c r="G407" s="52">
        <f>G408</f>
        <v>36518729.159999996</v>
      </c>
      <c r="H407" s="43">
        <f>H408</f>
        <v>36518.700830000002</v>
      </c>
      <c r="I407" s="52">
        <f t="shared" ref="I407:J407" si="473">I408</f>
        <v>32080433.329999998</v>
      </c>
      <c r="J407" s="43">
        <f t="shared" si="473"/>
        <v>32080.400000000001</v>
      </c>
      <c r="K407" s="52">
        <f t="shared" ref="K407" si="474">K408</f>
        <v>32856933.329999998</v>
      </c>
      <c r="L407" s="43">
        <f t="shared" ref="L407" si="475">L408</f>
        <v>32856.9</v>
      </c>
      <c r="M407" s="5"/>
      <c r="N407" s="5"/>
      <c r="O407" s="5"/>
      <c r="P407" s="5"/>
      <c r="Q407" s="9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31" ht="47.25" x14ac:dyDescent="0.25">
      <c r="A408" s="41" t="s">
        <v>156</v>
      </c>
      <c r="B408" s="42" t="s">
        <v>419</v>
      </c>
      <c r="C408" s="42" t="s">
        <v>64</v>
      </c>
      <c r="D408" s="42" t="s">
        <v>137</v>
      </c>
      <c r="E408" s="42" t="s">
        <v>157</v>
      </c>
      <c r="F408" s="42"/>
      <c r="G408" s="52">
        <f>G409+G414</f>
        <v>36518729.159999996</v>
      </c>
      <c r="H408" s="43">
        <f>H409+H414</f>
        <v>36518.700830000002</v>
      </c>
      <c r="I408" s="52">
        <f t="shared" ref="I408:J408" si="476">I409+I414</f>
        <v>32080433.329999998</v>
      </c>
      <c r="J408" s="43">
        <f t="shared" si="476"/>
        <v>32080.400000000001</v>
      </c>
      <c r="K408" s="52">
        <f t="shared" ref="K408" si="477">K409+K414</f>
        <v>32856933.329999998</v>
      </c>
      <c r="L408" s="43">
        <f t="shared" ref="L408" si="478">L409+L414</f>
        <v>32856.9</v>
      </c>
      <c r="M408" s="5"/>
      <c r="N408" s="5"/>
      <c r="O408" s="5"/>
      <c r="P408" s="5"/>
      <c r="Q408" s="9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31" ht="31.5" x14ac:dyDescent="0.25">
      <c r="A409" s="41" t="s">
        <v>158</v>
      </c>
      <c r="B409" s="42" t="s">
        <v>419</v>
      </c>
      <c r="C409" s="42" t="s">
        <v>64</v>
      </c>
      <c r="D409" s="42" t="s">
        <v>137</v>
      </c>
      <c r="E409" s="42" t="s">
        <v>159</v>
      </c>
      <c r="F409" s="42"/>
      <c r="G409" s="52">
        <f>G410+G412</f>
        <v>12613200</v>
      </c>
      <c r="H409" s="43">
        <f>H410+H412</f>
        <v>12613.2</v>
      </c>
      <c r="I409" s="52">
        <f t="shared" ref="I409:J409" si="479">I410+I412</f>
        <v>13487200</v>
      </c>
      <c r="J409" s="43">
        <f t="shared" si="479"/>
        <v>13487.2</v>
      </c>
      <c r="K409" s="52">
        <f t="shared" ref="K409" si="480">K410+K412</f>
        <v>14263700</v>
      </c>
      <c r="L409" s="43">
        <f t="shared" ref="L409" si="481">L410+L412</f>
        <v>14263.7</v>
      </c>
      <c r="M409" s="5"/>
      <c r="N409" s="5"/>
      <c r="O409" s="5"/>
      <c r="P409" s="5"/>
      <c r="Q409" s="9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31" ht="47.25" x14ac:dyDescent="0.25">
      <c r="A410" s="41" t="s">
        <v>445</v>
      </c>
      <c r="B410" s="42" t="s">
        <v>419</v>
      </c>
      <c r="C410" s="42" t="s">
        <v>64</v>
      </c>
      <c r="D410" s="42" t="s">
        <v>137</v>
      </c>
      <c r="E410" s="42" t="s">
        <v>446</v>
      </c>
      <c r="F410" s="42"/>
      <c r="G410" s="52">
        <v>150000</v>
      </c>
      <c r="H410" s="43">
        <v>150</v>
      </c>
      <c r="I410" s="52">
        <v>125000</v>
      </c>
      <c r="J410" s="43">
        <v>125</v>
      </c>
      <c r="K410" s="52">
        <v>125000</v>
      </c>
      <c r="L410" s="43">
        <v>125</v>
      </c>
      <c r="M410" s="5"/>
      <c r="N410" s="5"/>
      <c r="O410" s="5"/>
      <c r="P410" s="5"/>
      <c r="Q410" s="9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31" ht="94.5" x14ac:dyDescent="0.25">
      <c r="A411" s="17" t="s">
        <v>447</v>
      </c>
      <c r="B411" s="18" t="s">
        <v>419</v>
      </c>
      <c r="C411" s="18" t="s">
        <v>64</v>
      </c>
      <c r="D411" s="18" t="s">
        <v>137</v>
      </c>
      <c r="E411" s="18" t="s">
        <v>446</v>
      </c>
      <c r="F411" s="18" t="s">
        <v>42</v>
      </c>
      <c r="G411" s="53">
        <v>150000</v>
      </c>
      <c r="H411" s="19">
        <v>150</v>
      </c>
      <c r="I411" s="53">
        <v>125000</v>
      </c>
      <c r="J411" s="19">
        <v>125</v>
      </c>
      <c r="K411" s="53">
        <v>125000</v>
      </c>
      <c r="L411" s="19">
        <v>125</v>
      </c>
      <c r="M411" s="1"/>
      <c r="N411" s="1"/>
      <c r="O411" s="1"/>
      <c r="P411" s="1"/>
      <c r="Q411" s="12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31" ht="47.25" x14ac:dyDescent="0.25">
      <c r="A412" s="41" t="s">
        <v>160</v>
      </c>
      <c r="B412" s="42" t="s">
        <v>419</v>
      </c>
      <c r="C412" s="42" t="s">
        <v>64</v>
      </c>
      <c r="D412" s="42" t="s">
        <v>137</v>
      </c>
      <c r="E412" s="42" t="s">
        <v>161</v>
      </c>
      <c r="F412" s="42"/>
      <c r="G412" s="52">
        <f t="shared" ref="G412:L412" si="482">G413</f>
        <v>12463200</v>
      </c>
      <c r="H412" s="43">
        <f t="shared" si="482"/>
        <v>12463.2</v>
      </c>
      <c r="I412" s="52">
        <f t="shared" si="482"/>
        <v>13362200</v>
      </c>
      <c r="J412" s="43">
        <f t="shared" si="482"/>
        <v>13362.2</v>
      </c>
      <c r="K412" s="52">
        <f t="shared" si="482"/>
        <v>14138700</v>
      </c>
      <c r="L412" s="43">
        <f t="shared" si="482"/>
        <v>14138.7</v>
      </c>
      <c r="M412" s="5"/>
      <c r="N412" s="5"/>
      <c r="O412" s="5"/>
      <c r="P412" s="5"/>
      <c r="Q412" s="9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31" ht="94.5" x14ac:dyDescent="0.25">
      <c r="A413" s="17" t="s">
        <v>162</v>
      </c>
      <c r="B413" s="18" t="s">
        <v>419</v>
      </c>
      <c r="C413" s="18" t="s">
        <v>64</v>
      </c>
      <c r="D413" s="18" t="s">
        <v>137</v>
      </c>
      <c r="E413" s="18" t="s">
        <v>161</v>
      </c>
      <c r="F413" s="18" t="s">
        <v>42</v>
      </c>
      <c r="G413" s="53">
        <v>12463200</v>
      </c>
      <c r="H413" s="19">
        <f>G413/1000</f>
        <v>12463.2</v>
      </c>
      <c r="I413" s="53">
        <v>13362200</v>
      </c>
      <c r="J413" s="19">
        <f>I413/1000</f>
        <v>13362.2</v>
      </c>
      <c r="K413" s="53">
        <v>14138700</v>
      </c>
      <c r="L413" s="19">
        <f>K413/1000</f>
        <v>14138.7</v>
      </c>
      <c r="M413" s="1"/>
      <c r="N413" s="1"/>
      <c r="O413" s="1"/>
      <c r="P413" s="1"/>
      <c r="Q413" s="12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31" ht="47.25" x14ac:dyDescent="0.25">
      <c r="A414" s="41" t="s">
        <v>448</v>
      </c>
      <c r="B414" s="42" t="s">
        <v>419</v>
      </c>
      <c r="C414" s="42" t="s">
        <v>64</v>
      </c>
      <c r="D414" s="42" t="s">
        <v>137</v>
      </c>
      <c r="E414" s="42" t="s">
        <v>449</v>
      </c>
      <c r="F414" s="42"/>
      <c r="G414" s="52">
        <v>23905529.16</v>
      </c>
      <c r="H414" s="43">
        <f>H415+H417</f>
        <v>23905.500830000001</v>
      </c>
      <c r="I414" s="52">
        <f t="shared" ref="I414:L414" si="483">I415+I417</f>
        <v>18593233.329999998</v>
      </c>
      <c r="J414" s="43">
        <f t="shared" si="483"/>
        <v>18593.2</v>
      </c>
      <c r="K414" s="52">
        <f t="shared" si="483"/>
        <v>18593233.329999998</v>
      </c>
      <c r="L414" s="43">
        <f t="shared" si="483"/>
        <v>18593.2</v>
      </c>
      <c r="M414" s="5"/>
      <c r="N414" s="5"/>
      <c r="O414" s="5"/>
      <c r="P414" s="5"/>
      <c r="Q414" s="9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31" ht="63" x14ac:dyDescent="0.25">
      <c r="A415" s="41" t="s">
        <v>450</v>
      </c>
      <c r="B415" s="42" t="s">
        <v>419</v>
      </c>
      <c r="C415" s="42" t="s">
        <v>64</v>
      </c>
      <c r="D415" s="42" t="s">
        <v>137</v>
      </c>
      <c r="E415" s="42" t="s">
        <v>451</v>
      </c>
      <c r="F415" s="42"/>
      <c r="G415" s="52">
        <v>4166670.83</v>
      </c>
      <c r="H415" s="43">
        <f>H416</f>
        <v>4166.6008300000003</v>
      </c>
      <c r="I415" s="52"/>
      <c r="J415" s="43">
        <v>0</v>
      </c>
      <c r="K415" s="52"/>
      <c r="L415" s="43">
        <v>0</v>
      </c>
      <c r="M415" s="5"/>
      <c r="N415" s="5"/>
      <c r="O415" s="5"/>
      <c r="P415" s="5"/>
      <c r="Q415" s="9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31" ht="97.5" customHeight="1" x14ac:dyDescent="0.25">
      <c r="A416" s="17" t="s">
        <v>452</v>
      </c>
      <c r="B416" s="18" t="s">
        <v>419</v>
      </c>
      <c r="C416" s="18" t="s">
        <v>64</v>
      </c>
      <c r="D416" s="18" t="s">
        <v>137</v>
      </c>
      <c r="E416" s="18" t="s">
        <v>451</v>
      </c>
      <c r="F416" s="18" t="s">
        <v>42</v>
      </c>
      <c r="G416" s="53">
        <v>4166600.83</v>
      </c>
      <c r="H416" s="19">
        <f>G416/1000</f>
        <v>4166.6008300000003</v>
      </c>
      <c r="I416" s="53"/>
      <c r="J416" s="19">
        <v>0</v>
      </c>
      <c r="K416" s="53"/>
      <c r="L416" s="19">
        <v>0</v>
      </c>
      <c r="M416" s="1"/>
      <c r="N416" s="1"/>
      <c r="O416" s="1"/>
      <c r="P416" s="1"/>
      <c r="Q416" s="12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78.75" x14ac:dyDescent="0.25">
      <c r="A417" s="41" t="s">
        <v>453</v>
      </c>
      <c r="B417" s="42" t="s">
        <v>419</v>
      </c>
      <c r="C417" s="42" t="s">
        <v>64</v>
      </c>
      <c r="D417" s="42" t="s">
        <v>137</v>
      </c>
      <c r="E417" s="42" t="s">
        <v>454</v>
      </c>
      <c r="F417" s="42"/>
      <c r="G417" s="52">
        <v>19738858.329999998</v>
      </c>
      <c r="H417" s="43">
        <v>19738.900000000001</v>
      </c>
      <c r="I417" s="52">
        <v>18593233.329999998</v>
      </c>
      <c r="J417" s="43">
        <v>18593.2</v>
      </c>
      <c r="K417" s="52">
        <v>18593233.329999998</v>
      </c>
      <c r="L417" s="43">
        <v>18593.2</v>
      </c>
      <c r="M417" s="5"/>
      <c r="N417" s="5"/>
      <c r="O417" s="5"/>
      <c r="P417" s="5"/>
      <c r="Q417" s="9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05.75" customHeight="1" x14ac:dyDescent="0.25">
      <c r="A418" s="17" t="s">
        <v>455</v>
      </c>
      <c r="B418" s="18" t="s">
        <v>419</v>
      </c>
      <c r="C418" s="18" t="s">
        <v>64</v>
      </c>
      <c r="D418" s="18" t="s">
        <v>137</v>
      </c>
      <c r="E418" s="18" t="s">
        <v>454</v>
      </c>
      <c r="F418" s="18" t="s">
        <v>42</v>
      </c>
      <c r="G418" s="53">
        <v>19738858.329999998</v>
      </c>
      <c r="H418" s="19">
        <v>19738.900000000001</v>
      </c>
      <c r="I418" s="53">
        <v>18593233.329999998</v>
      </c>
      <c r="J418" s="19">
        <v>18593.2</v>
      </c>
      <c r="K418" s="53">
        <v>18593233.329999998</v>
      </c>
      <c r="L418" s="19">
        <v>18593.2</v>
      </c>
      <c r="M418" s="1"/>
      <c r="N418" s="1"/>
      <c r="O418" s="1"/>
      <c r="P418" s="1"/>
      <c r="Q418" s="12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31.5" x14ac:dyDescent="0.25">
      <c r="A419" s="38" t="s">
        <v>176</v>
      </c>
      <c r="B419" s="39" t="s">
        <v>419</v>
      </c>
      <c r="C419" s="39" t="s">
        <v>89</v>
      </c>
      <c r="D419" s="39" t="s">
        <v>20</v>
      </c>
      <c r="E419" s="39"/>
      <c r="F419" s="39"/>
      <c r="G419" s="51">
        <f>G420+G432</f>
        <v>111364390.84999999</v>
      </c>
      <c r="H419" s="40">
        <f>H420+H432</f>
        <v>111364.42001999999</v>
      </c>
      <c r="I419" s="51">
        <f t="shared" ref="I419:L419" si="484">I420</f>
        <v>85467837.5</v>
      </c>
      <c r="J419" s="40">
        <f t="shared" si="484"/>
        <v>85467.8</v>
      </c>
      <c r="K419" s="51">
        <f t="shared" si="484"/>
        <v>60336500</v>
      </c>
      <c r="L419" s="40">
        <f t="shared" si="484"/>
        <v>60336.5</v>
      </c>
      <c r="M419" s="6"/>
      <c r="N419" s="6"/>
      <c r="O419" s="6"/>
      <c r="P419" s="6"/>
      <c r="Q419" s="7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x14ac:dyDescent="0.25">
      <c r="A420" s="38" t="s">
        <v>456</v>
      </c>
      <c r="B420" s="39" t="s">
        <v>419</v>
      </c>
      <c r="C420" s="39" t="s">
        <v>89</v>
      </c>
      <c r="D420" s="39" t="s">
        <v>59</v>
      </c>
      <c r="E420" s="39"/>
      <c r="F420" s="39"/>
      <c r="G420" s="51">
        <v>83114970.829999998</v>
      </c>
      <c r="H420" s="40">
        <f>H421</f>
        <v>83115</v>
      </c>
      <c r="I420" s="51">
        <f t="shared" ref="I420:J420" si="485">I421</f>
        <v>85467837.5</v>
      </c>
      <c r="J420" s="40">
        <f t="shared" si="485"/>
        <v>85467.8</v>
      </c>
      <c r="K420" s="51">
        <f t="shared" ref="K420" si="486">K421</f>
        <v>60336500</v>
      </c>
      <c r="L420" s="40">
        <f t="shared" ref="L420" si="487">L421</f>
        <v>60336.5</v>
      </c>
      <c r="M420" s="6"/>
      <c r="N420" s="6"/>
      <c r="O420" s="6"/>
      <c r="P420" s="6"/>
      <c r="Q420" s="7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10.25" x14ac:dyDescent="0.25">
      <c r="A421" s="41" t="s">
        <v>154</v>
      </c>
      <c r="B421" s="42" t="s">
        <v>419</v>
      </c>
      <c r="C421" s="42" t="s">
        <v>89</v>
      </c>
      <c r="D421" s="42" t="s">
        <v>59</v>
      </c>
      <c r="E421" s="42" t="s">
        <v>155</v>
      </c>
      <c r="F421" s="42"/>
      <c r="G421" s="52">
        <v>83114970.829999998</v>
      </c>
      <c r="H421" s="43">
        <f>H422</f>
        <v>83115</v>
      </c>
      <c r="I421" s="52">
        <f t="shared" ref="I421:J421" si="488">I422</f>
        <v>85467837.5</v>
      </c>
      <c r="J421" s="43">
        <f t="shared" si="488"/>
        <v>85467.8</v>
      </c>
      <c r="K421" s="52">
        <f t="shared" ref="K421" si="489">K422</f>
        <v>60336500</v>
      </c>
      <c r="L421" s="43">
        <f t="shared" ref="L421" si="490">L422</f>
        <v>60336.5</v>
      </c>
      <c r="M421" s="5"/>
      <c r="N421" s="5"/>
      <c r="O421" s="5"/>
      <c r="P421" s="5"/>
      <c r="Q421" s="9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71.25" customHeight="1" x14ac:dyDescent="0.25">
      <c r="A422" s="41" t="s">
        <v>178</v>
      </c>
      <c r="B422" s="42" t="s">
        <v>419</v>
      </c>
      <c r="C422" s="42" t="s">
        <v>89</v>
      </c>
      <c r="D422" s="42" t="s">
        <v>59</v>
      </c>
      <c r="E422" s="42" t="s">
        <v>179</v>
      </c>
      <c r="F422" s="42"/>
      <c r="G422" s="52">
        <v>83114970.829999998</v>
      </c>
      <c r="H422" s="43">
        <f>H423+H428</f>
        <v>83115</v>
      </c>
      <c r="I422" s="52">
        <f t="shared" ref="I422:J422" si="491">I423+I428</f>
        <v>85467837.5</v>
      </c>
      <c r="J422" s="43">
        <f t="shared" si="491"/>
        <v>85467.8</v>
      </c>
      <c r="K422" s="52">
        <f t="shared" ref="K422" si="492">K423+K428</f>
        <v>60336500</v>
      </c>
      <c r="L422" s="43">
        <f t="shared" ref="L422" si="493">L423+L428</f>
        <v>60336.5</v>
      </c>
      <c r="M422" s="5"/>
      <c r="N422" s="5"/>
      <c r="O422" s="5"/>
      <c r="P422" s="5"/>
      <c r="Q422" s="9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94.5" x14ac:dyDescent="0.25">
      <c r="A423" s="41" t="s">
        <v>457</v>
      </c>
      <c r="B423" s="42" t="s">
        <v>419</v>
      </c>
      <c r="C423" s="42" t="s">
        <v>89</v>
      </c>
      <c r="D423" s="42" t="s">
        <v>59</v>
      </c>
      <c r="E423" s="42" t="s">
        <v>458</v>
      </c>
      <c r="F423" s="42"/>
      <c r="G423" s="52">
        <v>27874170.829999998</v>
      </c>
      <c r="H423" s="43">
        <v>27874.2</v>
      </c>
      <c r="I423" s="52">
        <v>29573337.5</v>
      </c>
      <c r="J423" s="43">
        <v>29573.3</v>
      </c>
      <c r="K423" s="52"/>
      <c r="L423" s="43">
        <v>0</v>
      </c>
      <c r="M423" s="5"/>
      <c r="N423" s="5"/>
      <c r="O423" s="5"/>
      <c r="P423" s="5"/>
      <c r="Q423" s="9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1.5" x14ac:dyDescent="0.25">
      <c r="A424" s="41" t="s">
        <v>459</v>
      </c>
      <c r="B424" s="42" t="s">
        <v>419</v>
      </c>
      <c r="C424" s="42" t="s">
        <v>89</v>
      </c>
      <c r="D424" s="42" t="s">
        <v>59</v>
      </c>
      <c r="E424" s="42" t="s">
        <v>460</v>
      </c>
      <c r="F424" s="42"/>
      <c r="G424" s="52">
        <v>27874170.829999998</v>
      </c>
      <c r="H424" s="43">
        <v>27874.2</v>
      </c>
      <c r="I424" s="52"/>
      <c r="J424" s="43">
        <v>0</v>
      </c>
      <c r="K424" s="52"/>
      <c r="L424" s="43">
        <v>0</v>
      </c>
      <c r="M424" s="5"/>
      <c r="N424" s="5"/>
      <c r="O424" s="5"/>
      <c r="P424" s="5"/>
      <c r="Q424" s="9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78.75" x14ac:dyDescent="0.25">
      <c r="A425" s="17" t="s">
        <v>461</v>
      </c>
      <c r="B425" s="18" t="s">
        <v>419</v>
      </c>
      <c r="C425" s="18" t="s">
        <v>89</v>
      </c>
      <c r="D425" s="18" t="s">
        <v>59</v>
      </c>
      <c r="E425" s="18" t="s">
        <v>460</v>
      </c>
      <c r="F425" s="18" t="s">
        <v>42</v>
      </c>
      <c r="G425" s="53">
        <v>27874170.829999998</v>
      </c>
      <c r="H425" s="19">
        <v>27874.2</v>
      </c>
      <c r="I425" s="53"/>
      <c r="J425" s="19">
        <v>0</v>
      </c>
      <c r="K425" s="53"/>
      <c r="L425" s="19">
        <v>0</v>
      </c>
      <c r="M425" s="1"/>
      <c r="N425" s="1"/>
      <c r="O425" s="1"/>
      <c r="P425" s="1"/>
      <c r="Q425" s="12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47.25" x14ac:dyDescent="0.25">
      <c r="A426" s="41" t="s">
        <v>462</v>
      </c>
      <c r="B426" s="42" t="s">
        <v>419</v>
      </c>
      <c r="C426" s="42" t="s">
        <v>89</v>
      </c>
      <c r="D426" s="42" t="s">
        <v>59</v>
      </c>
      <c r="E426" s="42" t="s">
        <v>463</v>
      </c>
      <c r="F426" s="42"/>
      <c r="G426" s="52"/>
      <c r="H426" s="43">
        <v>0</v>
      </c>
      <c r="I426" s="52">
        <v>29573337.5</v>
      </c>
      <c r="J426" s="43">
        <v>29573.3</v>
      </c>
      <c r="K426" s="52"/>
      <c r="L426" s="43">
        <v>0</v>
      </c>
      <c r="M426" s="5"/>
      <c r="N426" s="5"/>
      <c r="O426" s="5"/>
      <c r="P426" s="5"/>
      <c r="Q426" s="9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94.5" x14ac:dyDescent="0.25">
      <c r="A427" s="17" t="s">
        <v>464</v>
      </c>
      <c r="B427" s="18" t="s">
        <v>419</v>
      </c>
      <c r="C427" s="18" t="s">
        <v>89</v>
      </c>
      <c r="D427" s="18" t="s">
        <v>59</v>
      </c>
      <c r="E427" s="18" t="s">
        <v>463</v>
      </c>
      <c r="F427" s="18" t="s">
        <v>42</v>
      </c>
      <c r="G427" s="53"/>
      <c r="H427" s="19">
        <v>0</v>
      </c>
      <c r="I427" s="53">
        <v>29573337.5</v>
      </c>
      <c r="J427" s="19">
        <v>29573.3</v>
      </c>
      <c r="K427" s="53"/>
      <c r="L427" s="19">
        <v>0</v>
      </c>
      <c r="M427" s="1"/>
      <c r="N427" s="1"/>
      <c r="O427" s="1"/>
      <c r="P427" s="1"/>
      <c r="Q427" s="12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78.75" x14ac:dyDescent="0.25">
      <c r="A428" s="41" t="s">
        <v>465</v>
      </c>
      <c r="B428" s="42" t="s">
        <v>419</v>
      </c>
      <c r="C428" s="42" t="s">
        <v>89</v>
      </c>
      <c r="D428" s="42" t="s">
        <v>59</v>
      </c>
      <c r="E428" s="42" t="s">
        <v>466</v>
      </c>
      <c r="F428" s="42"/>
      <c r="G428" s="52">
        <v>55240800</v>
      </c>
      <c r="H428" s="43">
        <f>H429</f>
        <v>55240.800000000003</v>
      </c>
      <c r="I428" s="52">
        <f t="shared" ref="I428:J428" si="494">I429</f>
        <v>55894500</v>
      </c>
      <c r="J428" s="43">
        <f t="shared" si="494"/>
        <v>55894.5</v>
      </c>
      <c r="K428" s="52">
        <f t="shared" ref="K428" si="495">K429</f>
        <v>60336500</v>
      </c>
      <c r="L428" s="43">
        <f t="shared" ref="L428" si="496">L429</f>
        <v>60336.5</v>
      </c>
      <c r="M428" s="5"/>
      <c r="N428" s="5"/>
      <c r="O428" s="5"/>
      <c r="P428" s="5"/>
      <c r="Q428" s="9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94.5" x14ac:dyDescent="0.25">
      <c r="A429" s="41" t="s">
        <v>467</v>
      </c>
      <c r="B429" s="42" t="s">
        <v>419</v>
      </c>
      <c r="C429" s="42" t="s">
        <v>89</v>
      </c>
      <c r="D429" s="42" t="s">
        <v>59</v>
      </c>
      <c r="E429" s="42" t="s">
        <v>468</v>
      </c>
      <c r="F429" s="42"/>
      <c r="G429" s="52">
        <v>55240800</v>
      </c>
      <c r="H429" s="43">
        <f>H430+H431</f>
        <v>55240.800000000003</v>
      </c>
      <c r="I429" s="52">
        <f t="shared" ref="I429:J429" si="497">I430+I431</f>
        <v>55894500</v>
      </c>
      <c r="J429" s="43">
        <f t="shared" si="497"/>
        <v>55894.5</v>
      </c>
      <c r="K429" s="52">
        <f t="shared" ref="K429" si="498">K430+K431</f>
        <v>60336500</v>
      </c>
      <c r="L429" s="43">
        <f t="shared" ref="L429" si="499">L430+L431</f>
        <v>60336.5</v>
      </c>
      <c r="M429" s="5"/>
      <c r="N429" s="5"/>
      <c r="O429" s="5"/>
      <c r="P429" s="5"/>
      <c r="Q429" s="9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11" customHeight="1" x14ac:dyDescent="0.25">
      <c r="A430" s="17" t="s">
        <v>469</v>
      </c>
      <c r="B430" s="18" t="s">
        <v>419</v>
      </c>
      <c r="C430" s="18" t="s">
        <v>89</v>
      </c>
      <c r="D430" s="18" t="s">
        <v>59</v>
      </c>
      <c r="E430" s="18" t="s">
        <v>468</v>
      </c>
      <c r="F430" s="18" t="s">
        <v>42</v>
      </c>
      <c r="G430" s="53">
        <v>44859</v>
      </c>
      <c r="H430" s="19">
        <v>44.9</v>
      </c>
      <c r="I430" s="53">
        <v>44859</v>
      </c>
      <c r="J430" s="19">
        <v>44.9</v>
      </c>
      <c r="K430" s="53">
        <v>44859</v>
      </c>
      <c r="L430" s="19">
        <v>44.9</v>
      </c>
      <c r="M430" s="1"/>
      <c r="N430" s="1"/>
      <c r="O430" s="1"/>
      <c r="P430" s="1"/>
      <c r="Q430" s="12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90" customHeight="1" x14ac:dyDescent="0.25">
      <c r="A431" s="17" t="s">
        <v>470</v>
      </c>
      <c r="B431" s="18" t="s">
        <v>419</v>
      </c>
      <c r="C431" s="18" t="s">
        <v>89</v>
      </c>
      <c r="D431" s="18" t="s">
        <v>59</v>
      </c>
      <c r="E431" s="18" t="s">
        <v>468</v>
      </c>
      <c r="F431" s="18" t="s">
        <v>44</v>
      </c>
      <c r="G431" s="53">
        <v>55195941</v>
      </c>
      <c r="H431" s="19">
        <v>55195.9</v>
      </c>
      <c r="I431" s="53">
        <v>55849641</v>
      </c>
      <c r="J431" s="19">
        <v>55849.599999999999</v>
      </c>
      <c r="K431" s="53">
        <v>60291641</v>
      </c>
      <c r="L431" s="19">
        <v>60291.6</v>
      </c>
      <c r="M431" s="1"/>
      <c r="N431" s="1"/>
      <c r="O431" s="1"/>
      <c r="P431" s="1"/>
      <c r="Q431" s="12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s="31" customFormat="1" ht="30" customHeight="1" x14ac:dyDescent="0.25">
      <c r="A432" s="38" t="s">
        <v>177</v>
      </c>
      <c r="B432" s="39" t="s">
        <v>419</v>
      </c>
      <c r="C432" s="39" t="s">
        <v>89</v>
      </c>
      <c r="D432" s="39" t="s">
        <v>130</v>
      </c>
      <c r="E432" s="39"/>
      <c r="F432" s="39"/>
      <c r="G432" s="51">
        <f>G433</f>
        <v>28249420.02</v>
      </c>
      <c r="H432" s="40">
        <f t="shared" ref="H432:L435" si="500">H433</f>
        <v>28249.420019999998</v>
      </c>
      <c r="I432" s="51">
        <f t="shared" si="500"/>
        <v>0</v>
      </c>
      <c r="J432" s="40">
        <f t="shared" si="500"/>
        <v>0</v>
      </c>
      <c r="K432" s="51">
        <f t="shared" si="500"/>
        <v>0</v>
      </c>
      <c r="L432" s="40">
        <f t="shared" si="500"/>
        <v>0</v>
      </c>
      <c r="M432" s="6"/>
      <c r="N432" s="6"/>
      <c r="O432" s="6"/>
      <c r="P432" s="6"/>
      <c r="Q432" s="7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29" customFormat="1" ht="101.25" customHeight="1" x14ac:dyDescent="0.25">
      <c r="A433" s="41" t="s">
        <v>154</v>
      </c>
      <c r="B433" s="42" t="s">
        <v>419</v>
      </c>
      <c r="C433" s="42" t="s">
        <v>89</v>
      </c>
      <c r="D433" s="42" t="s">
        <v>130</v>
      </c>
      <c r="E433" s="42" t="s">
        <v>155</v>
      </c>
      <c r="F433" s="42"/>
      <c r="G433" s="52">
        <f>G434</f>
        <v>28249420.02</v>
      </c>
      <c r="H433" s="43">
        <f t="shared" si="500"/>
        <v>28249.420019999998</v>
      </c>
      <c r="I433" s="52">
        <f t="shared" si="500"/>
        <v>0</v>
      </c>
      <c r="J433" s="43">
        <f t="shared" si="500"/>
        <v>0</v>
      </c>
      <c r="K433" s="52">
        <f t="shared" si="500"/>
        <v>0</v>
      </c>
      <c r="L433" s="43">
        <f t="shared" si="500"/>
        <v>0</v>
      </c>
      <c r="M433" s="5"/>
      <c r="N433" s="5"/>
      <c r="O433" s="5"/>
      <c r="P433" s="5"/>
      <c r="Q433" s="9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29" customFormat="1" ht="90.75" customHeight="1" x14ac:dyDescent="0.25">
      <c r="A434" s="41" t="s">
        <v>178</v>
      </c>
      <c r="B434" s="42" t="s">
        <v>419</v>
      </c>
      <c r="C434" s="42" t="s">
        <v>89</v>
      </c>
      <c r="D434" s="42" t="s">
        <v>130</v>
      </c>
      <c r="E434" s="42" t="s">
        <v>179</v>
      </c>
      <c r="F434" s="42"/>
      <c r="G434" s="52">
        <f>G435</f>
        <v>28249420.02</v>
      </c>
      <c r="H434" s="43">
        <f t="shared" si="500"/>
        <v>28249.420019999998</v>
      </c>
      <c r="I434" s="52">
        <f t="shared" si="500"/>
        <v>0</v>
      </c>
      <c r="J434" s="43">
        <f t="shared" si="500"/>
        <v>0</v>
      </c>
      <c r="K434" s="52">
        <f t="shared" si="500"/>
        <v>0</v>
      </c>
      <c r="L434" s="43">
        <f t="shared" si="500"/>
        <v>0</v>
      </c>
      <c r="M434" s="5"/>
      <c r="N434" s="5"/>
      <c r="O434" s="5"/>
      <c r="P434" s="5"/>
      <c r="Q434" s="9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s="29" customFormat="1" ht="58.5" customHeight="1" x14ac:dyDescent="0.25">
      <c r="A435" s="41" t="s">
        <v>490</v>
      </c>
      <c r="B435" s="42" t="s">
        <v>419</v>
      </c>
      <c r="C435" s="42" t="s">
        <v>89</v>
      </c>
      <c r="D435" s="42" t="s">
        <v>130</v>
      </c>
      <c r="E435" s="42" t="s">
        <v>474</v>
      </c>
      <c r="F435" s="42"/>
      <c r="G435" s="52">
        <f>G436</f>
        <v>28249420.02</v>
      </c>
      <c r="H435" s="43">
        <f t="shared" si="500"/>
        <v>28249.420019999998</v>
      </c>
      <c r="I435" s="52">
        <f t="shared" si="500"/>
        <v>0</v>
      </c>
      <c r="J435" s="43">
        <f t="shared" si="500"/>
        <v>0</v>
      </c>
      <c r="K435" s="52">
        <f t="shared" si="500"/>
        <v>0</v>
      </c>
      <c r="L435" s="46">
        <f t="shared" si="500"/>
        <v>0</v>
      </c>
      <c r="M435" s="5"/>
      <c r="N435" s="5"/>
      <c r="O435" s="5"/>
      <c r="P435" s="5"/>
      <c r="Q435" s="9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29" customFormat="1" ht="46.5" customHeight="1" x14ac:dyDescent="0.25">
      <c r="A436" s="41" t="s">
        <v>492</v>
      </c>
      <c r="B436" s="42" t="s">
        <v>419</v>
      </c>
      <c r="C436" s="42" t="s">
        <v>89</v>
      </c>
      <c r="D436" s="42" t="s">
        <v>130</v>
      </c>
      <c r="E436" s="42" t="s">
        <v>491</v>
      </c>
      <c r="F436" s="42"/>
      <c r="G436" s="52">
        <f>G437</f>
        <v>28249420.02</v>
      </c>
      <c r="H436" s="43">
        <f>H437</f>
        <v>28249.420019999998</v>
      </c>
      <c r="I436" s="52"/>
      <c r="J436" s="43">
        <v>0</v>
      </c>
      <c r="K436" s="52"/>
      <c r="L436" s="43">
        <v>0</v>
      </c>
      <c r="M436" s="5"/>
      <c r="N436" s="5"/>
      <c r="O436" s="5"/>
      <c r="P436" s="5"/>
      <c r="Q436" s="9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96" customHeight="1" x14ac:dyDescent="0.25">
      <c r="A437" s="17" t="s">
        <v>493</v>
      </c>
      <c r="B437" s="18" t="s">
        <v>419</v>
      </c>
      <c r="C437" s="18" t="s">
        <v>89</v>
      </c>
      <c r="D437" s="18" t="s">
        <v>130</v>
      </c>
      <c r="E437" s="18" t="s">
        <v>491</v>
      </c>
      <c r="F437" s="18" t="s">
        <v>242</v>
      </c>
      <c r="G437" s="53">
        <v>28249420.02</v>
      </c>
      <c r="H437" s="19">
        <f>G437/1000</f>
        <v>28249.420019999998</v>
      </c>
      <c r="I437" s="53"/>
      <c r="J437" s="19">
        <v>0</v>
      </c>
      <c r="K437" s="53"/>
      <c r="L437" s="19">
        <v>0</v>
      </c>
      <c r="M437" s="1"/>
      <c r="N437" s="1"/>
      <c r="O437" s="1"/>
      <c r="P437" s="1"/>
      <c r="Q437" s="12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x14ac:dyDescent="0.25">
      <c r="A438" s="38" t="s">
        <v>471</v>
      </c>
      <c r="B438" s="39" t="s">
        <v>419</v>
      </c>
      <c r="C438" s="39" t="s">
        <v>22</v>
      </c>
      <c r="D438" s="39" t="s">
        <v>20</v>
      </c>
      <c r="E438" s="39"/>
      <c r="F438" s="39"/>
      <c r="G438" s="51">
        <f>G440</f>
        <v>529400</v>
      </c>
      <c r="H438" s="40">
        <f>H440</f>
        <v>529.4</v>
      </c>
      <c r="I438" s="51">
        <v>329400</v>
      </c>
      <c r="J438" s="40">
        <v>329.4</v>
      </c>
      <c r="K438" s="51">
        <v>329400</v>
      </c>
      <c r="L438" s="40">
        <v>329.4</v>
      </c>
      <c r="M438" s="6"/>
      <c r="N438" s="6"/>
      <c r="O438" s="6"/>
      <c r="P438" s="6"/>
      <c r="Q438" s="7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31.5" x14ac:dyDescent="0.25">
      <c r="A439" s="38" t="s">
        <v>472</v>
      </c>
      <c r="B439" s="39" t="s">
        <v>419</v>
      </c>
      <c r="C439" s="39" t="s">
        <v>22</v>
      </c>
      <c r="D439" s="39" t="s">
        <v>89</v>
      </c>
      <c r="E439" s="39"/>
      <c r="F439" s="39"/>
      <c r="G439" s="51">
        <f t="shared" ref="G439:H443" si="501">G440</f>
        <v>529400</v>
      </c>
      <c r="H439" s="40">
        <f t="shared" si="501"/>
        <v>529.4</v>
      </c>
      <c r="I439" s="51">
        <v>329400</v>
      </c>
      <c r="J439" s="40">
        <v>329.4</v>
      </c>
      <c r="K439" s="51">
        <v>329400</v>
      </c>
      <c r="L439" s="40">
        <v>329.4</v>
      </c>
      <c r="M439" s="6"/>
      <c r="N439" s="6"/>
      <c r="O439" s="6"/>
      <c r="P439" s="6"/>
      <c r="Q439" s="7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10.25" x14ac:dyDescent="0.25">
      <c r="A440" s="41" t="s">
        <v>154</v>
      </c>
      <c r="B440" s="42" t="s">
        <v>419</v>
      </c>
      <c r="C440" s="42" t="s">
        <v>22</v>
      </c>
      <c r="D440" s="42" t="s">
        <v>89</v>
      </c>
      <c r="E440" s="42" t="s">
        <v>155</v>
      </c>
      <c r="F440" s="42"/>
      <c r="G440" s="52">
        <f t="shared" si="501"/>
        <v>529400</v>
      </c>
      <c r="H440" s="43">
        <f t="shared" si="501"/>
        <v>529.4</v>
      </c>
      <c r="I440" s="52">
        <v>329400</v>
      </c>
      <c r="J440" s="43">
        <v>329.4</v>
      </c>
      <c r="K440" s="52">
        <v>329400</v>
      </c>
      <c r="L440" s="43">
        <v>329.4</v>
      </c>
      <c r="M440" s="5"/>
      <c r="N440" s="5"/>
      <c r="O440" s="5"/>
      <c r="P440" s="5"/>
      <c r="Q440" s="9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80.25" customHeight="1" x14ac:dyDescent="0.25">
      <c r="A441" s="41" t="s">
        <v>178</v>
      </c>
      <c r="B441" s="42" t="s">
        <v>419</v>
      </c>
      <c r="C441" s="42" t="s">
        <v>22</v>
      </c>
      <c r="D441" s="42" t="s">
        <v>89</v>
      </c>
      <c r="E441" s="42" t="s">
        <v>179</v>
      </c>
      <c r="F441" s="42"/>
      <c r="G441" s="52">
        <f t="shared" si="501"/>
        <v>529400</v>
      </c>
      <c r="H441" s="43">
        <f t="shared" si="501"/>
        <v>529.4</v>
      </c>
      <c r="I441" s="52">
        <v>329400</v>
      </c>
      <c r="J441" s="43">
        <v>329.4</v>
      </c>
      <c r="K441" s="52">
        <v>329400</v>
      </c>
      <c r="L441" s="43">
        <v>329.4</v>
      </c>
      <c r="M441" s="5"/>
      <c r="N441" s="5"/>
      <c r="O441" s="5"/>
      <c r="P441" s="5"/>
      <c r="Q441" s="9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47.25" x14ac:dyDescent="0.25">
      <c r="A442" s="41" t="s">
        <v>473</v>
      </c>
      <c r="B442" s="42" t="s">
        <v>419</v>
      </c>
      <c r="C442" s="42" t="s">
        <v>22</v>
      </c>
      <c r="D442" s="42" t="s">
        <v>89</v>
      </c>
      <c r="E442" s="42" t="s">
        <v>474</v>
      </c>
      <c r="F442" s="42"/>
      <c r="G442" s="52">
        <f t="shared" si="501"/>
        <v>529400</v>
      </c>
      <c r="H442" s="43">
        <f t="shared" si="501"/>
        <v>529.4</v>
      </c>
      <c r="I442" s="52">
        <v>329400</v>
      </c>
      <c r="J442" s="43">
        <v>329.4</v>
      </c>
      <c r="K442" s="52">
        <v>329400</v>
      </c>
      <c r="L442" s="43">
        <v>329.4</v>
      </c>
      <c r="M442" s="5"/>
      <c r="N442" s="5"/>
      <c r="O442" s="5"/>
      <c r="P442" s="5"/>
      <c r="Q442" s="9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1.5" x14ac:dyDescent="0.25">
      <c r="A443" s="41" t="s">
        <v>475</v>
      </c>
      <c r="B443" s="42" t="s">
        <v>419</v>
      </c>
      <c r="C443" s="42" t="s">
        <v>22</v>
      </c>
      <c r="D443" s="42" t="s">
        <v>89</v>
      </c>
      <c r="E443" s="42" t="s">
        <v>476</v>
      </c>
      <c r="F443" s="42"/>
      <c r="G443" s="52">
        <f t="shared" si="501"/>
        <v>529400</v>
      </c>
      <c r="H443" s="43">
        <f t="shared" si="501"/>
        <v>529.4</v>
      </c>
      <c r="I443" s="52">
        <v>329400</v>
      </c>
      <c r="J443" s="43">
        <v>329.4</v>
      </c>
      <c r="K443" s="52">
        <v>329400</v>
      </c>
      <c r="L443" s="43">
        <v>329.4</v>
      </c>
      <c r="M443" s="5"/>
      <c r="N443" s="5"/>
      <c r="O443" s="5"/>
      <c r="P443" s="5"/>
      <c r="Q443" s="9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78.75" x14ac:dyDescent="0.25">
      <c r="A444" s="17" t="s">
        <v>477</v>
      </c>
      <c r="B444" s="18" t="s">
        <v>419</v>
      </c>
      <c r="C444" s="18" t="s">
        <v>22</v>
      </c>
      <c r="D444" s="18" t="s">
        <v>89</v>
      </c>
      <c r="E444" s="18" t="s">
        <v>476</v>
      </c>
      <c r="F444" s="18" t="s">
        <v>42</v>
      </c>
      <c r="G444" s="53">
        <v>529400</v>
      </c>
      <c r="H444" s="19">
        <f>G444/1000</f>
        <v>529.4</v>
      </c>
      <c r="I444" s="53">
        <v>329400</v>
      </c>
      <c r="J444" s="19">
        <v>329.4</v>
      </c>
      <c r="K444" s="53">
        <v>329400</v>
      </c>
      <c r="L444" s="19">
        <v>329.4</v>
      </c>
      <c r="M444" s="1"/>
      <c r="N444" s="1"/>
      <c r="O444" s="1"/>
      <c r="P444" s="1"/>
      <c r="Q444" s="12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x14ac:dyDescent="0.25">
      <c r="A445" s="47" t="s">
        <v>478</v>
      </c>
      <c r="B445" s="39"/>
      <c r="C445" s="39"/>
      <c r="D445" s="39"/>
      <c r="E445" s="39"/>
      <c r="F445" s="39"/>
      <c r="G445" s="51">
        <f>G372+G361+G308+G197+G158+G147+G35+G11</f>
        <v>1377117300</v>
      </c>
      <c r="H445" s="40">
        <f>H372+H361+H308+H197+H158+H147+H35+H11</f>
        <v>1377117.2503700003</v>
      </c>
      <c r="I445" s="51">
        <f t="shared" ref="I445:L445" si="502">I372+I361+I308+I197+I158+I147+I35+I11</f>
        <v>1541637300</v>
      </c>
      <c r="J445" s="40">
        <f t="shared" si="502"/>
        <v>1541637.2938099999</v>
      </c>
      <c r="K445" s="51">
        <f t="shared" si="502"/>
        <v>1412955500.0000002</v>
      </c>
      <c r="L445" s="40">
        <f t="shared" si="502"/>
        <v>1412955.4831999997</v>
      </c>
      <c r="M445" s="6"/>
      <c r="N445" s="6"/>
      <c r="O445" s="6"/>
      <c r="P445" s="6"/>
      <c r="Q445" s="7"/>
      <c r="R445" s="8"/>
      <c r="S445" s="8"/>
      <c r="T445" s="8"/>
      <c r="U445" s="8"/>
      <c r="V445" s="8"/>
      <c r="W445" s="8"/>
      <c r="X445" s="8"/>
      <c r="Y445" s="8"/>
      <c r="Z445" s="8"/>
    </row>
  </sheetData>
  <mergeCells count="30">
    <mergeCell ref="W8:W9"/>
    <mergeCell ref="E8:E9"/>
    <mergeCell ref="E1:L1"/>
    <mergeCell ref="E2:L2"/>
    <mergeCell ref="E3:L3"/>
    <mergeCell ref="E4:L4"/>
    <mergeCell ref="A5:L6"/>
    <mergeCell ref="S8:S9"/>
    <mergeCell ref="T8:T9"/>
    <mergeCell ref="D8:D9"/>
    <mergeCell ref="F8:F9"/>
    <mergeCell ref="B8:B9"/>
    <mergeCell ref="A8:A9"/>
    <mergeCell ref="G8:G9"/>
    <mergeCell ref="Y8:Y9"/>
    <mergeCell ref="C8:C9"/>
    <mergeCell ref="R8:R9"/>
    <mergeCell ref="M8:M9"/>
    <mergeCell ref="Q8:Q9"/>
    <mergeCell ref="L8:L9"/>
    <mergeCell ref="J8:J9"/>
    <mergeCell ref="H8:H9"/>
    <mergeCell ref="N8:N9"/>
    <mergeCell ref="U8:U9"/>
    <mergeCell ref="O8:O9"/>
    <mergeCell ref="K8:K9"/>
    <mergeCell ref="X8:X9"/>
    <mergeCell ref="I8:I9"/>
    <mergeCell ref="V8:V9"/>
    <mergeCell ref="P8:P9"/>
  </mergeCells>
  <pageMargins left="1.1811023622047245" right="0.39370078740157483" top="0" bottom="0" header="0" footer="0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rep:2.56.0.261</dc:description>
  <cp:lastModifiedBy>Пользователь Windows</cp:lastModifiedBy>
  <cp:lastPrinted>2023-11-14T00:32:50Z</cp:lastPrinted>
  <dcterms:created xsi:type="dcterms:W3CDTF">2023-11-13T00:20:38Z</dcterms:created>
  <dcterms:modified xsi:type="dcterms:W3CDTF">2023-12-28T01:40:18Z</dcterms:modified>
</cp:coreProperties>
</file>